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L:\Analyse-og formidling (STB)\3.3  Formidling\Internett\Biomassestatistikk\01 BIO Publisering\02 BIO Tabeller Produksjonsområde\"/>
    </mc:Choice>
  </mc:AlternateContent>
  <bookViews>
    <workbookView xWindow="0" yWindow="0" windowWidth="28800" windowHeight="11775" activeTab="11"/>
  </bookViews>
  <sheets>
    <sheet name="januar" sheetId="1" r:id="rId1"/>
    <sheet name="februar" sheetId="2" r:id="rId2"/>
    <sheet name="mars" sheetId="3" r:id="rId3"/>
    <sheet name="april" sheetId="4" r:id="rId4"/>
    <sheet name="mai" sheetId="5" r:id="rId5"/>
    <sheet name="juni" sheetId="6" r:id="rId6"/>
    <sheet name="juli" sheetId="7" r:id="rId7"/>
    <sheet name="august" sheetId="8" r:id="rId8"/>
    <sheet name="september" sheetId="9" r:id="rId9"/>
    <sheet name="oktober" sheetId="10" r:id="rId10"/>
    <sheet name="november" sheetId="11" r:id="rId11"/>
    <sheet name="desember" sheetId="12" r:id="rId1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5" i="12" l="1"/>
  <c r="F13" i="12" s="1"/>
  <c r="J35" i="12"/>
  <c r="K35" i="12" s="1"/>
  <c r="E13" i="12" s="1"/>
  <c r="H35" i="12"/>
  <c r="B13" i="12" s="1"/>
  <c r="F35" i="12"/>
  <c r="G35" i="12" s="1"/>
  <c r="G12" i="12" s="1"/>
  <c r="D35" i="12"/>
  <c r="D12" i="12" s="1"/>
  <c r="C35" i="12"/>
  <c r="C12" i="12" s="1"/>
  <c r="B35" i="12"/>
  <c r="B12" i="12" s="1"/>
  <c r="D13" i="12"/>
  <c r="F12" i="12" l="1"/>
  <c r="F14" i="12" s="1"/>
  <c r="D14" i="12"/>
  <c r="B14" i="12"/>
  <c r="E35" i="12"/>
  <c r="E12" i="12" s="1"/>
  <c r="I35" i="12"/>
  <c r="C13" i="12" s="1"/>
  <c r="M35" i="12"/>
  <c r="G13" i="12" s="1"/>
  <c r="L35" i="11"/>
  <c r="F13" i="11" s="1"/>
  <c r="J35" i="11"/>
  <c r="K35" i="11" s="1"/>
  <c r="E13" i="11" s="1"/>
  <c r="H35" i="11"/>
  <c r="B13" i="11" s="1"/>
  <c r="F35" i="11"/>
  <c r="G35" i="11" s="1"/>
  <c r="G12" i="11" s="1"/>
  <c r="D35" i="11"/>
  <c r="D12" i="11" s="1"/>
  <c r="B35" i="11"/>
  <c r="B12" i="11" s="1"/>
  <c r="E14" i="12" l="1"/>
  <c r="F12" i="11"/>
  <c r="G14" i="12"/>
  <c r="C14" i="12"/>
  <c r="C35" i="11"/>
  <c r="C12" i="11" s="1"/>
  <c r="D13" i="11"/>
  <c r="D14" i="11" s="1"/>
  <c r="B14" i="11"/>
  <c r="F14" i="11"/>
  <c r="E35" i="11"/>
  <c r="E12" i="11" s="1"/>
  <c r="I35" i="11"/>
  <c r="C13" i="11" s="1"/>
  <c r="M35" i="11"/>
  <c r="G13" i="11" s="1"/>
  <c r="L35" i="10"/>
  <c r="M35" i="10" s="1"/>
  <c r="G13" i="10" s="1"/>
  <c r="J35" i="10"/>
  <c r="D13" i="10" s="1"/>
  <c r="H35" i="10"/>
  <c r="I35" i="10" s="1"/>
  <c r="C13" i="10" s="1"/>
  <c r="F35" i="10"/>
  <c r="F12" i="10" s="1"/>
  <c r="D35" i="10"/>
  <c r="E35" i="10" s="1"/>
  <c r="E12" i="10" s="1"/>
  <c r="B35" i="10"/>
  <c r="B12" i="10" s="1"/>
  <c r="G14" i="11" l="1"/>
  <c r="E14" i="11"/>
  <c r="C14" i="11"/>
  <c r="D12" i="10"/>
  <c r="D14" i="10" s="1"/>
  <c r="F13" i="10"/>
  <c r="F14" i="10" s="1"/>
  <c r="B13" i="10"/>
  <c r="B14" i="10" s="1"/>
  <c r="C35" i="10"/>
  <c r="C12" i="10" s="1"/>
  <c r="G35" i="10"/>
  <c r="G12" i="10" s="1"/>
  <c r="K35" i="10"/>
  <c r="E13" i="10" s="1"/>
  <c r="L35" i="9"/>
  <c r="M35" i="9" s="1"/>
  <c r="G13" i="9" s="1"/>
  <c r="J35" i="9"/>
  <c r="D13" i="9" s="1"/>
  <c r="H35" i="9"/>
  <c r="B13" i="9" s="1"/>
  <c r="F35" i="9"/>
  <c r="F12" i="9" s="1"/>
  <c r="D35" i="9"/>
  <c r="E35" i="9" s="1"/>
  <c r="E12" i="9" s="1"/>
  <c r="B35" i="9"/>
  <c r="B12" i="9" s="1"/>
  <c r="E14" i="10" l="1"/>
  <c r="F13" i="9"/>
  <c r="G14" i="10"/>
  <c r="C14" i="10"/>
  <c r="D12" i="9"/>
  <c r="D14" i="9" s="1"/>
  <c r="I35" i="9"/>
  <c r="C13" i="9" s="1"/>
  <c r="F14" i="9"/>
  <c r="B14" i="9"/>
  <c r="C35" i="9"/>
  <c r="C12" i="9" s="1"/>
  <c r="G35" i="9"/>
  <c r="G12" i="9" s="1"/>
  <c r="K35" i="9"/>
  <c r="E13" i="9" s="1"/>
  <c r="L35" i="8"/>
  <c r="M35" i="8" s="1"/>
  <c r="G13" i="8" s="1"/>
  <c r="J35" i="8"/>
  <c r="D13" i="8" s="1"/>
  <c r="H35" i="8"/>
  <c r="B13" i="8" s="1"/>
  <c r="F35" i="8"/>
  <c r="F12" i="8" s="1"/>
  <c r="D35" i="8"/>
  <c r="E35" i="8" s="1"/>
  <c r="E12" i="8" s="1"/>
  <c r="B35" i="8"/>
  <c r="B12" i="8" s="1"/>
  <c r="G14" i="9" l="1"/>
  <c r="C14" i="9"/>
  <c r="E14" i="9"/>
  <c r="D12" i="8"/>
  <c r="I35" i="8"/>
  <c r="C13" i="8" s="1"/>
  <c r="F13" i="8"/>
  <c r="F14" i="8" s="1"/>
  <c r="B14" i="8"/>
  <c r="D14" i="8"/>
  <c r="C35" i="8"/>
  <c r="C12" i="8" s="1"/>
  <c r="G35" i="8"/>
  <c r="G12" i="8" s="1"/>
  <c r="K35" i="8"/>
  <c r="E13" i="8" s="1"/>
  <c r="L35" i="7"/>
  <c r="M35" i="7" s="1"/>
  <c r="G13" i="7" s="1"/>
  <c r="J35" i="7"/>
  <c r="D13" i="7" s="1"/>
  <c r="H35" i="7"/>
  <c r="I35" i="7" s="1"/>
  <c r="C13" i="7" s="1"/>
  <c r="F35" i="7"/>
  <c r="F12" i="7" s="1"/>
  <c r="D35" i="7"/>
  <c r="D12" i="7" s="1"/>
  <c r="B35" i="7"/>
  <c r="C35" i="7" s="1"/>
  <c r="C12" i="7" s="1"/>
  <c r="C14" i="8" l="1"/>
  <c r="F13" i="7"/>
  <c r="F14" i="7" s="1"/>
  <c r="E14" i="8"/>
  <c r="G14" i="8"/>
  <c r="B13" i="7"/>
  <c r="E35" i="7"/>
  <c r="E12" i="7" s="1"/>
  <c r="G35" i="7"/>
  <c r="G12" i="7" s="1"/>
  <c r="K35" i="7"/>
  <c r="E13" i="7" s="1"/>
  <c r="B12" i="7"/>
  <c r="D14" i="7"/>
  <c r="L35" i="6"/>
  <c r="M35" i="6" s="1"/>
  <c r="G13" i="6" s="1"/>
  <c r="J35" i="6"/>
  <c r="D13" i="6" s="1"/>
  <c r="H35" i="6"/>
  <c r="I35" i="6" s="1"/>
  <c r="C13" i="6" s="1"/>
  <c r="F35" i="6"/>
  <c r="F12" i="6" s="1"/>
  <c r="D35" i="6"/>
  <c r="E35" i="6" s="1"/>
  <c r="E12" i="6" s="1"/>
  <c r="B35" i="6"/>
  <c r="B12" i="6" s="1"/>
  <c r="B13" i="6"/>
  <c r="G14" i="7" l="1"/>
  <c r="E14" i="7"/>
  <c r="B14" i="7"/>
  <c r="C14" i="7" s="1"/>
  <c r="D12" i="6"/>
  <c r="D14" i="6" s="1"/>
  <c r="F13" i="6"/>
  <c r="F14" i="6" s="1"/>
  <c r="B14" i="6"/>
  <c r="C35" i="6"/>
  <c r="C12" i="6" s="1"/>
  <c r="G35" i="6"/>
  <c r="G12" i="6" s="1"/>
  <c r="K35" i="6"/>
  <c r="E13" i="6" s="1"/>
  <c r="L35" i="5"/>
  <c r="M35" i="5" s="1"/>
  <c r="G13" i="5" s="1"/>
  <c r="J35" i="5"/>
  <c r="D13" i="5" s="1"/>
  <c r="H35" i="5"/>
  <c r="I35" i="5" s="1"/>
  <c r="C13" i="5" s="1"/>
  <c r="F35" i="5"/>
  <c r="F12" i="5" s="1"/>
  <c r="D35" i="5"/>
  <c r="E35" i="5" s="1"/>
  <c r="E12" i="5" s="1"/>
  <c r="B35" i="5"/>
  <c r="B12" i="5" s="1"/>
  <c r="B13" i="5"/>
  <c r="E14" i="6" l="1"/>
  <c r="G14" i="6"/>
  <c r="F13" i="5"/>
  <c r="F14" i="5" s="1"/>
  <c r="C14" i="6"/>
  <c r="D12" i="5"/>
  <c r="D14" i="5" s="1"/>
  <c r="B14" i="5"/>
  <c r="C35" i="5"/>
  <c r="C12" i="5" s="1"/>
  <c r="G35" i="5"/>
  <c r="G12" i="5" s="1"/>
  <c r="K35" i="5"/>
  <c r="E13" i="5" s="1"/>
  <c r="L35" i="4"/>
  <c r="F13" i="4" s="1"/>
  <c r="J35" i="4"/>
  <c r="K35" i="4" s="1"/>
  <c r="E13" i="4" s="1"/>
  <c r="H35" i="4"/>
  <c r="B13" i="4" s="1"/>
  <c r="F35" i="4"/>
  <c r="G35" i="4" s="1"/>
  <c r="G12" i="4" s="1"/>
  <c r="D35" i="4"/>
  <c r="D12" i="4" s="1"/>
  <c r="B35" i="4"/>
  <c r="C35" i="4" s="1"/>
  <c r="C12" i="4" s="1"/>
  <c r="C14" i="5" l="1"/>
  <c r="E14" i="5"/>
  <c r="F12" i="4"/>
  <c r="G14" i="5"/>
  <c r="D13" i="4"/>
  <c r="D14" i="4" s="1"/>
  <c r="B12" i="4"/>
  <c r="B14" i="4" s="1"/>
  <c r="F14" i="4"/>
  <c r="E35" i="4"/>
  <c r="E12" i="4" s="1"/>
  <c r="I35" i="4"/>
  <c r="C13" i="4" s="1"/>
  <c r="M35" i="4"/>
  <c r="G13" i="4" s="1"/>
  <c r="L35" i="3"/>
  <c r="M35" i="3" s="1"/>
  <c r="G13" i="3" s="1"/>
  <c r="J35" i="3"/>
  <c r="D13" i="3" s="1"/>
  <c r="H35" i="3"/>
  <c r="I35" i="3" s="1"/>
  <c r="C13" i="3" s="1"/>
  <c r="F35" i="3"/>
  <c r="F12" i="3" s="1"/>
  <c r="D35" i="3"/>
  <c r="E35" i="3" s="1"/>
  <c r="E12" i="3" s="1"/>
  <c r="B35" i="3"/>
  <c r="B12" i="3" s="1"/>
  <c r="B13" i="3"/>
  <c r="F13" i="3" l="1"/>
  <c r="E14" i="4"/>
  <c r="D12" i="3"/>
  <c r="D14" i="3" s="1"/>
  <c r="G14" i="4"/>
  <c r="C14" i="4"/>
  <c r="F14" i="3"/>
  <c r="B14" i="3"/>
  <c r="C35" i="3"/>
  <c r="C12" i="3" s="1"/>
  <c r="G35" i="3"/>
  <c r="G12" i="3" s="1"/>
  <c r="G14" i="3" s="1"/>
  <c r="K35" i="3"/>
  <c r="E13" i="3" s="1"/>
  <c r="C14" i="3" l="1"/>
  <c r="E14" i="3"/>
  <c r="L35" i="2"/>
  <c r="M35" i="2" s="1"/>
  <c r="G13" i="2" s="1"/>
  <c r="J35" i="2"/>
  <c r="D13" i="2" s="1"/>
  <c r="H35" i="2"/>
  <c r="B13" i="2" s="1"/>
  <c r="F35" i="2"/>
  <c r="F12" i="2" s="1"/>
  <c r="D35" i="2"/>
  <c r="E35" i="2" s="1"/>
  <c r="E12" i="2" s="1"/>
  <c r="B35" i="2"/>
  <c r="B12" i="2" s="1"/>
  <c r="F13" i="2"/>
  <c r="D12" i="2" l="1"/>
  <c r="I35" i="2"/>
  <c r="C13" i="2" s="1"/>
  <c r="B14" i="2"/>
  <c r="F14" i="2"/>
  <c r="D14" i="2"/>
  <c r="C35" i="2"/>
  <c r="C12" i="2" s="1"/>
  <c r="C14" i="2" s="1"/>
  <c r="G35" i="2"/>
  <c r="G12" i="2" s="1"/>
  <c r="K35" i="2"/>
  <c r="E13" i="2" s="1"/>
  <c r="L35" i="1"/>
  <c r="F13" i="1" s="1"/>
  <c r="J35" i="1"/>
  <c r="K35" i="1" s="1"/>
  <c r="E13" i="1" s="1"/>
  <c r="H35" i="1"/>
  <c r="B13" i="1" s="1"/>
  <c r="F35" i="1"/>
  <c r="F12" i="1" s="1"/>
  <c r="D35" i="1"/>
  <c r="D12" i="1" s="1"/>
  <c r="B35" i="1"/>
  <c r="C35" i="1" s="1"/>
  <c r="C12" i="1" s="1"/>
  <c r="G13" i="1"/>
  <c r="B12" i="1" l="1"/>
  <c r="B14" i="1" s="1"/>
  <c r="E35" i="1"/>
  <c r="E12" i="1" s="1"/>
  <c r="E14" i="2"/>
  <c r="F14" i="1"/>
  <c r="G14" i="2"/>
  <c r="I35" i="1"/>
  <c r="C13" i="1" s="1"/>
  <c r="C14" i="1" s="1"/>
  <c r="D13" i="1"/>
  <c r="D14" i="1" s="1"/>
  <c r="G35" i="1"/>
  <c r="G12" i="1" s="1"/>
  <c r="G14" i="1" s="1"/>
  <c r="E14" i="1" l="1"/>
</calcChain>
</file>

<file path=xl/sharedStrings.xml><?xml version="1.0" encoding="utf-8"?>
<sst xmlns="http://schemas.openxmlformats.org/spreadsheetml/2006/main" count="708" uniqueCount="62">
  <si>
    <t>Tall spesifisert på art, produksjonsområde og årsklasse</t>
  </si>
  <si>
    <t>Kilde: Fiskeridirektoratet, Biomasseregisteret</t>
  </si>
  <si>
    <t>Totalt laks og regnbueørret</t>
  </si>
  <si>
    <t>Tidligere utsett</t>
  </si>
  <si>
    <t>Fjorårets utsett</t>
  </si>
  <si>
    <t>Årets utsett</t>
  </si>
  <si>
    <t>Art</t>
  </si>
  <si>
    <t>Antall</t>
  </si>
  <si>
    <t xml:space="preserve"> Gj. Vekt</t>
  </si>
  <si>
    <t>Gj. Vekt</t>
  </si>
  <si>
    <t>Laks</t>
  </si>
  <si>
    <t>Regnbueørret</t>
  </si>
  <si>
    <t>Totalt</t>
  </si>
  <si>
    <t>Produksjonsområde:</t>
  </si>
  <si>
    <t>Område 1: Svenskegrensen til Jæren</t>
  </si>
  <si>
    <t>Område 2: Ryfylke</t>
  </si>
  <si>
    <t>Område 3: Karmøy til Sotra</t>
  </si>
  <si>
    <t>Område 4: Nordhordland til Stadt</t>
  </si>
  <si>
    <t>Område 5: Stadt til Hustadvika</t>
  </si>
  <si>
    <t>Område 6: Nordmøre og Sør-Trøndelag</t>
  </si>
  <si>
    <t>Område 7: Nord-Trøndelag med Bindal</t>
  </si>
  <si>
    <t>Område 8: Helgeland til Bodø</t>
  </si>
  <si>
    <t>Område 9: Vestfjorden og Vesterålen</t>
  </si>
  <si>
    <t>Område 10: Andøya til Senja</t>
  </si>
  <si>
    <t>Område 11: Kvaløy til Loppa</t>
  </si>
  <si>
    <t>Område 12: Vest-Finnmark</t>
  </si>
  <si>
    <t>Område 13: Øst-Finnmark</t>
  </si>
  <si>
    <t>Stamfisk, forskning og undervisning</t>
  </si>
  <si>
    <t>Forklaring:</t>
  </si>
  <si>
    <t>Beholdning av fisk = Innrapportert beholdning av levende fisk ved utgang av måneden</t>
  </si>
  <si>
    <t>Biomasse fremkommer ved å multiplisere antall med gjennomsnittsvekt.</t>
  </si>
  <si>
    <t>Beholdning (biomasse) ved månedslutt i 2020 (PRODUKSJONSOMRÅDE)</t>
  </si>
  <si>
    <t>Innrapportert beholdning av fisk pr. utgangen av januar 2020 fordelt på årsklasse og art. Antall i 1000 stk. Gjennomsnittlig vekt i kg.</t>
  </si>
  <si>
    <t>Innrapportert beholdning av fisk pr. utgangen av januar 2020 fordelt på årsklasse og produksjonsområde. Antall i 1000 stk. Gjennomsnittlig vekt i kg.</t>
  </si>
  <si>
    <t>Innrapportert beholdning av fisk pr. utgangen av februar 2020 fordelt på årsklasse og art. Antall i 1000 stk. Gjennomsnittlig vekt i kg.</t>
  </si>
  <si>
    <t>Innrapportert beholdning av fisk pr. utgangen av februar 2020 fordelt på årsklasse og produksjonsområde. Antall i 1000 stk. Gjennomsnittlig vekt i kg.</t>
  </si>
  <si>
    <t>Innrapportert beholdning av fisk pr. utgangen av mars 2020 fordelt på årsklasse og art. Antall i 1000 stk. Gjennomsnittlig vekt i kg.</t>
  </si>
  <si>
    <t>Innrapportert beholdning av fisk pr. utgangen av mars 2020 fordelt på årsklasse og produksjonsområde. Antall i 1000 stk. Gjennomsnittlig vekt i kg.</t>
  </si>
  <si>
    <t>Innrapportert beholdning av fisk pr. utgangen av april 2020 fordelt på årsklasse og art. Antall i 1000 stk. Gjennomsnittlig vekt i kg.</t>
  </si>
  <si>
    <t>Innrapportert beholdning av fisk pr. utgangen av april 2020 fordelt på årsklasse og produksjonsområde. Antall i 1000 stk. Gjennomsnittlig vekt i kg.</t>
  </si>
  <si>
    <t>Innrapportert beholdning av fisk pr. utgangen av mai 2020 fordelt på årsklasse og produksjonsområde. Antall i 1000 stk. Gjennomsnittlig vekt i kg.</t>
  </si>
  <si>
    <t>Innrapportert beholdning av fisk pr. utgangen av mai 2020 fordelt på årsklasse og art. Antall i 1000 stk. Gjennomsnittlig vekt i kg.</t>
  </si>
  <si>
    <t>Innrapportert beholdning av fisk pr. utgangen av juni 2020 fordelt på årsklasse og art. Antall i 1000 stk. Gjennomsnittlig vekt i kg.</t>
  </si>
  <si>
    <t>Innrapportert beholdning av fisk pr. utgangen av juni 2020 fordelt på årsklasse og produksjonsområde. Antall i 1000 stk. Gjennomsnittlig vekt i kg.</t>
  </si>
  <si>
    <t>Innrapportert beholdning av fisk pr. utgangen av juli 2020 fordelt på årsklasse og art. Antall i 1000 stk. Gjennomsnittlig vekt i kg.</t>
  </si>
  <si>
    <t>Innrapportert beholdning av fisk pr. utgangen av juli 2020 fordelt på årsklasse og produksjonsområde. Antall i 1000 stk. Gjennomsnittlig vekt i kg.</t>
  </si>
  <si>
    <t>Innrapportert beholdning av fisk pr. utgangen av august 2020 fordelt på årsklasse og produksjonsområde. Antall i 1000 stk. Gjennomsnittlig vekt i kg.</t>
  </si>
  <si>
    <t>Innrapportert beholdning av fisk pr. utgangen av august 2020 fordelt på årsklasse og art. Antall i 1000 stk. Gjennomsnittlig vekt i kg.</t>
  </si>
  <si>
    <t>Innrapportert beholdning av fisk pr. utgangen av september 2020 fordelt på årsklasse og art. Antall i 1000 stk. Gjennomsnittlig vekt i kg.</t>
  </si>
  <si>
    <t>Innrapportert beholdning av fisk pr. utgangen av september 2020 fordelt på årsklasse og produksjonsområde. Antall i 1000 stk. Gjennomsnittlig vekt i kg.</t>
  </si>
  <si>
    <t>Innrapportert beholdning av fisk pr. utgangen av oktober 2020 fordelt på årsklasse og art. Antall i 1000 stk. Gjennomsnittlig vekt i kg.</t>
  </si>
  <si>
    <t>Innrapportert beholdning av fisk pr. utgangen av oktober 2020 fordelt på årsklasse og produksjonsområde. Antall i 1000 stk. Gjennomsnittlig vekt i kg.</t>
  </si>
  <si>
    <t>Innrapportert beholdning av fisk pr. utgangen av november 2020 fordelt på årsklasse og art. Antall i 1000 stk. Gjennomsnittlig vekt i kg.</t>
  </si>
  <si>
    <t>Innrapportert beholdning av fisk pr. utgangen av desember 2020 fordelt på årsklasse og art. Antall i 1000 stk. Gjennomsnittlig vekt i kg.</t>
  </si>
  <si>
    <t>Innrapportert beholdning av fisk pr. utgangen av desember 2020 fordelt på årsklasse og produksjonsområde. Antall i 1000 stk. Gjennomsnittlig vekt i kg.</t>
  </si>
  <si>
    <t>Innrapportert beholdning av fisk pr. utgangen av november 2020 fordelt på årsklasse og produksjonsområde. Antall i 1000 stk. Gjennomsnittlig vekt i kg.</t>
  </si>
  <si>
    <t>Innrapporterte data pr. 21.01.2021</t>
  </si>
  <si>
    <t>Innrapporterte data pr. 18.02.2021</t>
  </si>
  <si>
    <t>Innrapporterte data pr. 18.03.2021</t>
  </si>
  <si>
    <t>Innrapporterte data pr. 15.04.2021</t>
  </si>
  <si>
    <t>Innrapporterte data pr. 20.05.2021</t>
  </si>
  <si>
    <t>Innrapporterte data pr. 01.07.2021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</si>
</sst>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14]mmmm\ yyyy;@"/>
    <numFmt numFmtId="165" formatCode="0.000"/>
    <numFmt numFmtId="166" formatCode="#,##0.000"/>
  </numFmts>
  <fonts count="1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3" tint="0.39997558519241921"/>
      <name val="Arial"/>
      <family val="2"/>
    </font>
    <font>
      <sz val="10"/>
      <color theme="3" tint="-0.499984740745262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3" tint="-0.499984740745262"/>
      <name val="Arial"/>
      <family val="2"/>
    </font>
    <font>
      <b/>
      <sz val="2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23AEB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thin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auto="1"/>
      </left>
      <right style="dotted">
        <color auto="1"/>
      </right>
      <top style="hair">
        <color indexed="64"/>
      </top>
      <bottom style="hair">
        <color indexed="64"/>
      </bottom>
      <diagonal/>
    </border>
    <border>
      <left style="dotted">
        <color auto="1"/>
      </left>
      <right style="thin">
        <color auto="1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/>
    <xf numFmtId="0" fontId="2" fillId="0" borderId="0" xfId="0" applyFont="1"/>
    <xf numFmtId="164" fontId="2" fillId="0" borderId="0" xfId="0" applyNumberFormat="1" applyFont="1"/>
    <xf numFmtId="3" fontId="2" fillId="0" borderId="0" xfId="0" applyNumberFormat="1" applyFont="1"/>
    <xf numFmtId="0" fontId="3" fillId="0" borderId="0" xfId="0" applyFont="1"/>
    <xf numFmtId="164" fontId="4" fillId="0" borderId="0" xfId="0" applyNumberFormat="1" applyFont="1"/>
    <xf numFmtId="3" fontId="4" fillId="0" borderId="0" xfId="0" applyNumberFormat="1" applyFont="1"/>
    <xf numFmtId="0" fontId="4" fillId="0" borderId="0" xfId="0" applyFont="1"/>
    <xf numFmtId="0" fontId="4" fillId="0" borderId="7" xfId="0" applyFont="1" applyFill="1" applyBorder="1"/>
    <xf numFmtId="3" fontId="4" fillId="0" borderId="8" xfId="0" applyNumberFormat="1" applyFont="1" applyBorder="1"/>
    <xf numFmtId="165" fontId="4" fillId="0" borderId="9" xfId="0" applyNumberFormat="1" applyFont="1" applyBorder="1"/>
    <xf numFmtId="0" fontId="4" fillId="0" borderId="10" xfId="0" applyFont="1" applyFill="1" applyBorder="1"/>
    <xf numFmtId="3" fontId="4" fillId="0" borderId="11" xfId="0" applyNumberFormat="1" applyFont="1" applyBorder="1"/>
    <xf numFmtId="165" fontId="4" fillId="0" borderId="12" xfId="0" applyNumberFormat="1" applyFont="1" applyBorder="1"/>
    <xf numFmtId="1" fontId="4" fillId="0" borderId="12" xfId="0" applyNumberFormat="1" applyFont="1" applyBorder="1"/>
    <xf numFmtId="1" fontId="4" fillId="0" borderId="9" xfId="0" applyNumberFormat="1" applyFont="1" applyBorder="1"/>
    <xf numFmtId="3" fontId="4" fillId="0" borderId="11" xfId="0" applyNumberFormat="1" applyFont="1" applyBorder="1" applyAlignment="1">
      <alignment horizontal="right"/>
    </xf>
    <xf numFmtId="165" fontId="4" fillId="0" borderId="12" xfId="0" applyNumberFormat="1" applyFont="1" applyBorder="1" applyAlignment="1">
      <alignment horizontal="right"/>
    </xf>
    <xf numFmtId="0" fontId="5" fillId="0" borderId="0" xfId="0" applyFont="1"/>
    <xf numFmtId="0" fontId="6" fillId="0" borderId="0" xfId="0" applyFont="1"/>
    <xf numFmtId="0" fontId="7" fillId="0" borderId="0" xfId="0" applyFont="1"/>
    <xf numFmtId="164" fontId="8" fillId="0" borderId="0" xfId="0" applyNumberFormat="1" applyFont="1"/>
    <xf numFmtId="3" fontId="8" fillId="0" borderId="0" xfId="0" applyNumberFormat="1" applyFont="1"/>
    <xf numFmtId="0" fontId="8" fillId="0" borderId="0" xfId="0" applyFont="1"/>
    <xf numFmtId="164" fontId="9" fillId="0" borderId="0" xfId="0" applyNumberFormat="1" applyFont="1"/>
    <xf numFmtId="3" fontId="9" fillId="0" borderId="0" xfId="0" applyNumberFormat="1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4" xfId="0" applyFont="1" applyFill="1" applyBorder="1"/>
    <xf numFmtId="0" fontId="12" fillId="2" borderId="5" xfId="0" applyFont="1" applyFill="1" applyBorder="1" applyAlignment="1">
      <alignment horizontal="right"/>
    </xf>
    <xf numFmtId="0" fontId="12" fillId="2" borderId="6" xfId="0" applyFont="1" applyFill="1" applyBorder="1" applyAlignment="1">
      <alignment horizontal="right"/>
    </xf>
    <xf numFmtId="3" fontId="12" fillId="2" borderId="5" xfId="0" applyNumberFormat="1" applyFont="1" applyFill="1" applyBorder="1"/>
    <xf numFmtId="165" fontId="12" fillId="2" borderId="6" xfId="0" applyNumberFormat="1" applyFont="1" applyFill="1" applyBorder="1"/>
    <xf numFmtId="166" fontId="12" fillId="2" borderId="6" xfId="0" applyNumberFormat="1" applyFont="1" applyFill="1" applyBorder="1"/>
    <xf numFmtId="3" fontId="12" fillId="2" borderId="6" xfId="0" applyNumberFormat="1" applyFont="1" applyFill="1" applyBorder="1"/>
    <xf numFmtId="0" fontId="4" fillId="0" borderId="1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32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73111</v>
      </c>
      <c r="C12" s="11">
        <f t="shared" si="0"/>
        <v>4.2806039009177823</v>
      </c>
      <c r="D12" s="10">
        <f t="shared" si="0"/>
        <v>325935.3</v>
      </c>
      <c r="E12" s="11">
        <f t="shared" si="0"/>
        <v>1.4777206540684606</v>
      </c>
      <c r="F12" s="10">
        <f t="shared" si="0"/>
        <v>13955.699999999999</v>
      </c>
      <c r="G12" s="11">
        <f t="shared" si="0"/>
        <v>0.23462923393308829</v>
      </c>
    </row>
    <row r="13" spans="1:7" x14ac:dyDescent="0.2">
      <c r="A13" s="12" t="s">
        <v>11</v>
      </c>
      <c r="B13" s="13">
        <f t="shared" ref="B13:G13" si="1">H35</f>
        <v>1298</v>
      </c>
      <c r="C13" s="14">
        <f t="shared" si="1"/>
        <v>3.8275431432973805</v>
      </c>
      <c r="D13" s="13">
        <f t="shared" si="1"/>
        <v>21391.199999999997</v>
      </c>
      <c r="E13" s="14">
        <f t="shared" si="1"/>
        <v>1.8674215939264751</v>
      </c>
      <c r="F13" s="13">
        <f t="shared" si="1"/>
        <v>0</v>
      </c>
      <c r="G13" s="15">
        <f t="shared" si="1"/>
        <v>0</v>
      </c>
    </row>
    <row r="14" spans="1:7" s="29" customFormat="1" x14ac:dyDescent="0.2">
      <c r="A14" s="30" t="s">
        <v>12</v>
      </c>
      <c r="B14" s="33">
        <f>SUM(B12:B13)</f>
        <v>74409</v>
      </c>
      <c r="C14" s="34">
        <f>((B12*C12)+(B13*C13))/B14</f>
        <v>4.2727006518028734</v>
      </c>
      <c r="D14" s="33">
        <f>SUM(D12:D13)</f>
        <v>347326.5</v>
      </c>
      <c r="E14" s="34">
        <f>((D12*E12)+(D13*E13))/D14</f>
        <v>1.5017216178437292</v>
      </c>
      <c r="F14" s="33">
        <f>SUM(F12:F13)</f>
        <v>13955.699999999999</v>
      </c>
      <c r="G14" s="34">
        <f>((F12*G12)+(F13*G13))/F14</f>
        <v>0.23462923393308829</v>
      </c>
    </row>
    <row r="17" spans="1:13" s="29" customFormat="1" ht="15.75" x14ac:dyDescent="0.25">
      <c r="A17" s="28" t="s">
        <v>33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992.8</v>
      </c>
      <c r="C21" s="11">
        <v>3.2530000000000001</v>
      </c>
      <c r="D21" s="10">
        <v>5769.6</v>
      </c>
      <c r="E21" s="11">
        <v>0.71399999999999997</v>
      </c>
      <c r="F21" s="10">
        <v>0</v>
      </c>
      <c r="G21" s="16">
        <v>0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3832.8</v>
      </c>
      <c r="C22" s="14">
        <v>4.3170000000000002</v>
      </c>
      <c r="D22" s="13">
        <v>18031.3</v>
      </c>
      <c r="E22" s="14">
        <v>1.365</v>
      </c>
      <c r="F22" s="13">
        <v>0</v>
      </c>
      <c r="G22" s="15">
        <v>0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5658.3</v>
      </c>
      <c r="C23" s="14">
        <v>4.2169999999999996</v>
      </c>
      <c r="D23" s="13">
        <v>37918.6</v>
      </c>
      <c r="E23" s="14">
        <v>1.8029999999999999</v>
      </c>
      <c r="F23" s="13">
        <v>1233</v>
      </c>
      <c r="G23" s="14">
        <v>0.184</v>
      </c>
      <c r="H23" s="13">
        <v>14</v>
      </c>
      <c r="I23" s="14">
        <v>4.04</v>
      </c>
      <c r="J23" s="13">
        <v>2948.9</v>
      </c>
      <c r="K23" s="14">
        <v>3.5219999999999998</v>
      </c>
      <c r="L23" s="13">
        <v>0</v>
      </c>
      <c r="M23" s="15">
        <v>0</v>
      </c>
    </row>
    <row r="24" spans="1:13" x14ac:dyDescent="0.2">
      <c r="A24" s="12" t="s">
        <v>17</v>
      </c>
      <c r="B24" s="13">
        <v>5467.6</v>
      </c>
      <c r="C24" s="14">
        <v>4.3179999999999996</v>
      </c>
      <c r="D24" s="13">
        <v>28158.2</v>
      </c>
      <c r="E24" s="14">
        <v>1.6339999999999999</v>
      </c>
      <c r="F24" s="17">
        <v>978.8</v>
      </c>
      <c r="G24" s="18">
        <v>0.44400000000000001</v>
      </c>
      <c r="H24" s="13">
        <v>736</v>
      </c>
      <c r="I24" s="14">
        <v>3.6859999999999999</v>
      </c>
      <c r="J24" s="13">
        <v>12951.2</v>
      </c>
      <c r="K24" s="14">
        <v>1.526</v>
      </c>
      <c r="L24" s="13">
        <v>0</v>
      </c>
      <c r="M24" s="15">
        <v>0</v>
      </c>
    </row>
    <row r="25" spans="1:13" x14ac:dyDescent="0.2">
      <c r="A25" s="12" t="s">
        <v>18</v>
      </c>
      <c r="B25" s="13">
        <v>1242</v>
      </c>
      <c r="C25" s="14">
        <v>4.1710000000000003</v>
      </c>
      <c r="D25" s="13">
        <v>10071.200000000001</v>
      </c>
      <c r="E25" s="14">
        <v>1.696</v>
      </c>
      <c r="F25" s="13">
        <v>0</v>
      </c>
      <c r="G25" s="15">
        <v>0</v>
      </c>
      <c r="H25" s="13">
        <v>217</v>
      </c>
      <c r="I25" s="14">
        <v>3.9140000000000001</v>
      </c>
      <c r="J25" s="13">
        <v>2678.9</v>
      </c>
      <c r="K25" s="14">
        <v>1.534</v>
      </c>
      <c r="L25" s="13">
        <v>0</v>
      </c>
      <c r="M25" s="15">
        <v>0</v>
      </c>
    </row>
    <row r="26" spans="1:13" x14ac:dyDescent="0.2">
      <c r="A26" s="12" t="s">
        <v>19</v>
      </c>
      <c r="B26" s="13">
        <v>9699.7999999999993</v>
      </c>
      <c r="C26" s="14">
        <v>4.6360000000000001</v>
      </c>
      <c r="D26" s="13">
        <v>57364.1</v>
      </c>
      <c r="E26" s="14">
        <v>1.768</v>
      </c>
      <c r="F26" s="13">
        <v>7988.5</v>
      </c>
      <c r="G26" s="14">
        <v>0.182</v>
      </c>
      <c r="H26" s="13">
        <v>273</v>
      </c>
      <c r="I26" s="14">
        <v>4.0759999999999996</v>
      </c>
      <c r="J26" s="13">
        <v>901.2</v>
      </c>
      <c r="K26" s="14">
        <v>2.7189999999999999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4993.7</v>
      </c>
      <c r="C27" s="14">
        <v>5.27</v>
      </c>
      <c r="D27" s="13">
        <v>22351</v>
      </c>
      <c r="E27" s="14">
        <v>1.6240000000000001</v>
      </c>
      <c r="F27" s="13">
        <v>887.6</v>
      </c>
      <c r="G27" s="14">
        <v>0.18099999999999999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6581.5</v>
      </c>
      <c r="C28" s="14">
        <v>4.8040000000000003</v>
      </c>
      <c r="D28" s="13">
        <v>34040.699999999997</v>
      </c>
      <c r="E28" s="14">
        <v>1.6080000000000001</v>
      </c>
      <c r="F28" s="13">
        <v>623.4</v>
      </c>
      <c r="G28" s="14">
        <v>0.33100000000000002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6427.4</v>
      </c>
      <c r="C29" s="14">
        <v>3.6869999999999998</v>
      </c>
      <c r="D29" s="13">
        <v>32583.3</v>
      </c>
      <c r="E29" s="14">
        <v>1.216</v>
      </c>
      <c r="F29" s="13">
        <v>682.2</v>
      </c>
      <c r="G29" s="14">
        <v>0.39600000000000002</v>
      </c>
      <c r="H29" s="13">
        <v>55</v>
      </c>
      <c r="I29" s="14">
        <v>3.92</v>
      </c>
      <c r="J29" s="13">
        <v>1219.5999999999999</v>
      </c>
      <c r="K29" s="14">
        <v>0.73099999999999998</v>
      </c>
      <c r="L29" s="13">
        <v>0</v>
      </c>
      <c r="M29" s="15">
        <v>0</v>
      </c>
    </row>
    <row r="30" spans="1:13" x14ac:dyDescent="0.2">
      <c r="A30" s="12" t="s">
        <v>23</v>
      </c>
      <c r="B30" s="13">
        <v>10616.2</v>
      </c>
      <c r="C30" s="14">
        <v>4.3630000000000004</v>
      </c>
      <c r="D30" s="13">
        <v>26300.7</v>
      </c>
      <c r="E30" s="14">
        <v>1.073</v>
      </c>
      <c r="F30" s="13">
        <v>0</v>
      </c>
      <c r="G30" s="15">
        <v>0</v>
      </c>
      <c r="H30" s="13">
        <v>0</v>
      </c>
      <c r="I30" s="15">
        <v>0</v>
      </c>
      <c r="J30" s="13">
        <v>335.6</v>
      </c>
      <c r="K30" s="14">
        <v>3.202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4136.5</v>
      </c>
      <c r="C31" s="14">
        <v>4.2110000000000003</v>
      </c>
      <c r="D31" s="13">
        <v>17308</v>
      </c>
      <c r="E31" s="14">
        <v>1.1160000000000001</v>
      </c>
      <c r="F31" s="13">
        <v>399.1</v>
      </c>
      <c r="G31" s="14">
        <v>0.36399999999999999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12124.7</v>
      </c>
      <c r="C32" s="14">
        <v>3.59</v>
      </c>
      <c r="D32" s="13">
        <v>26827.9</v>
      </c>
      <c r="E32" s="14">
        <v>1.0389999999999999</v>
      </c>
      <c r="F32" s="13">
        <v>1162.3</v>
      </c>
      <c r="G32" s="14">
        <v>0.32400000000000001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86.4</v>
      </c>
      <c r="C33" s="14">
        <v>4.3520000000000003</v>
      </c>
      <c r="D33" s="13">
        <v>2956.1</v>
      </c>
      <c r="E33" s="14">
        <v>1.296</v>
      </c>
      <c r="F33" s="13">
        <v>0</v>
      </c>
      <c r="G33" s="15">
        <v>0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1251.3</v>
      </c>
      <c r="C34" s="14">
        <v>5.0279999999999996</v>
      </c>
      <c r="D34" s="13">
        <v>6254.6</v>
      </c>
      <c r="E34" s="14">
        <v>1.62</v>
      </c>
      <c r="F34" s="13">
        <v>0.8</v>
      </c>
      <c r="G34" s="14">
        <v>4.9000000000000002E-2</v>
      </c>
      <c r="H34" s="13">
        <v>3</v>
      </c>
      <c r="I34" s="14">
        <v>7.0030000000000001</v>
      </c>
      <c r="J34" s="13">
        <v>355.8</v>
      </c>
      <c r="K34" s="14">
        <v>3.5720000000000001</v>
      </c>
      <c r="L34" s="13">
        <v>0</v>
      </c>
      <c r="M34" s="15">
        <v>0</v>
      </c>
    </row>
    <row r="35" spans="1:13" s="29" customFormat="1" x14ac:dyDescent="0.2">
      <c r="A35" s="30" t="s">
        <v>12</v>
      </c>
      <c r="B35" s="33">
        <f>SUM(B21:B34)</f>
        <v>73111</v>
      </c>
      <c r="C35" s="35">
        <f>((B21*C21)+(B22*C22)+(B23*C23)+(B24*C24)+(B25*C25)+(B26*C26)+(B27*C27)+(B28*C28)+(B29*C29)+(B30*C30)+(B31*C31)+(B32*C32)+(B33*C33)+(B34*C34))/B35</f>
        <v>4.2806039009177823</v>
      </c>
      <c r="D35" s="33">
        <f>SUM(D21:D34)</f>
        <v>325935.3</v>
      </c>
      <c r="E35" s="35">
        <f>((D21*E21)+(D22*E22)+(D23*E23)+(D24*E24)+(D25*E25)+(D26*E26)+(D27*E27)+(D28*E28)+(D29*E29)+(D30*E30)+(D31*E31)+(D32*E32)+(D33*E33)+(D34*E34))/D35</f>
        <v>1.4777206540684606</v>
      </c>
      <c r="F35" s="33">
        <f>SUM(F21:F34)</f>
        <v>13955.699999999999</v>
      </c>
      <c r="G35" s="35">
        <f>((F21*G21)+(F22*G22)+(F23*G23)+(F24*G24)+(F25*G25)+(F26*G26)+(F27*G27)+(F28*G28)+(F29*G29)+(F30*G30)+(F31*G31)+(F32*G32)+(F33*G33)+(F34*G34))/F35</f>
        <v>0.23462923393308829</v>
      </c>
      <c r="H35" s="33">
        <f>SUM(H21:H34)</f>
        <v>1298</v>
      </c>
      <c r="I35" s="35">
        <f>((H21*I21)+(H22*I22)+(H23*I23)+(H24*I24)+(H25*I25)+(H26*I26)+(H27*I27)+(H28*I28)+(H29*I29)+(H30*I30)+(H31*I31)+(H32*I32)+(H33*I33)+(H34*I34))/H35</f>
        <v>3.8275431432973805</v>
      </c>
      <c r="J35" s="33">
        <f>SUM(J21:J34)</f>
        <v>21391.199999999997</v>
      </c>
      <c r="K35" s="35">
        <f>((J21*K21)+(J22*K22)+(J23*K23)+(J24*K24)+(J25*K25)+(J26*K26)+(J27*K27)+(J28*K28)+(J29*K29)+(J30*K30)+(J31*K31)+(J32*K32)+(J33*K33)+(J34*K34))/J35</f>
        <v>1.8674215939264751</v>
      </c>
      <c r="L35" s="33">
        <f>SUM(L21:L34)</f>
        <v>0</v>
      </c>
      <c r="M35" s="36">
        <v>0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" formula="1"/>
    <ignoredError sqref="G14" evalError="1"/>
    <ignoredError sqref="E14 C14" evalError="1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59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50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389</v>
      </c>
      <c r="C12" s="11">
        <f t="shared" si="0"/>
        <v>3.7753956298200517</v>
      </c>
      <c r="D12" s="10">
        <f t="shared" si="0"/>
        <v>145907.09999999998</v>
      </c>
      <c r="E12" s="11">
        <f t="shared" si="0"/>
        <v>3.6397311289169623</v>
      </c>
      <c r="F12" s="10">
        <f t="shared" si="0"/>
        <v>318687.50000000006</v>
      </c>
      <c r="G12" s="11">
        <f t="shared" si="0"/>
        <v>1.1124028206314962</v>
      </c>
    </row>
    <row r="13" spans="1:7" x14ac:dyDescent="0.2">
      <c r="A13" s="12" t="s">
        <v>11</v>
      </c>
      <c r="B13" s="13">
        <f t="shared" ref="B13:G13" si="1">H35</f>
        <v>20</v>
      </c>
      <c r="C13" s="14">
        <f t="shared" si="1"/>
        <v>6.32</v>
      </c>
      <c r="D13" s="13">
        <f t="shared" si="1"/>
        <v>5510.6</v>
      </c>
      <c r="E13" s="14">
        <f t="shared" si="1"/>
        <v>3.1568860559648675</v>
      </c>
      <c r="F13" s="13">
        <f t="shared" si="1"/>
        <v>19516.400000000001</v>
      </c>
      <c r="G13" s="14">
        <f t="shared" si="1"/>
        <v>1.3567856776864582</v>
      </c>
    </row>
    <row r="14" spans="1:7" s="29" customFormat="1" x14ac:dyDescent="0.2">
      <c r="A14" s="30" t="s">
        <v>12</v>
      </c>
      <c r="B14" s="33">
        <f>SUM(B12:B13)</f>
        <v>409</v>
      </c>
      <c r="C14" s="34">
        <f>((B12*C12)+(B13*C13))/B14</f>
        <v>3.8998261613691936</v>
      </c>
      <c r="D14" s="33">
        <f>SUM(D12:D13)</f>
        <v>151417.69999999998</v>
      </c>
      <c r="E14" s="34">
        <f>((D12*E12)+(D13*E13))/D14</f>
        <v>3.6221587707381637</v>
      </c>
      <c r="F14" s="33">
        <f>SUM(F12:F13)</f>
        <v>338203.90000000008</v>
      </c>
      <c r="G14" s="34">
        <f>((F12*G12)+(F13*G13))/F14</f>
        <v>1.1265051819331471</v>
      </c>
    </row>
    <row r="17" spans="1:13" s="29" customFormat="1" ht="15.75" x14ac:dyDescent="0.25">
      <c r="A17" s="28" t="s">
        <v>51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0</v>
      </c>
      <c r="C21" s="16">
        <v>0</v>
      </c>
      <c r="D21" s="10">
        <v>4713.3999999999996</v>
      </c>
      <c r="E21" s="11">
        <v>3.351</v>
      </c>
      <c r="F21" s="10">
        <v>743.9</v>
      </c>
      <c r="G21" s="11">
        <v>0.61099999999999999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0</v>
      </c>
      <c r="C22" s="15">
        <v>0</v>
      </c>
      <c r="D22" s="13">
        <v>8923.4</v>
      </c>
      <c r="E22" s="14">
        <v>4.2569999999999997</v>
      </c>
      <c r="F22" s="13">
        <v>18529.900000000001</v>
      </c>
      <c r="G22" s="14">
        <v>0.73699999999999999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267.5</v>
      </c>
      <c r="C23" s="14">
        <v>4.2640000000000002</v>
      </c>
      <c r="D23" s="13">
        <v>10511.3</v>
      </c>
      <c r="E23" s="14">
        <v>3.9289999999999998</v>
      </c>
      <c r="F23" s="13">
        <v>39514.300000000003</v>
      </c>
      <c r="G23" s="14">
        <v>1.629</v>
      </c>
      <c r="H23" s="13">
        <v>0</v>
      </c>
      <c r="I23" s="15">
        <v>0</v>
      </c>
      <c r="J23" s="13">
        <v>0</v>
      </c>
      <c r="K23" s="15">
        <v>0</v>
      </c>
      <c r="L23" s="13">
        <v>1539.6</v>
      </c>
      <c r="M23" s="14">
        <v>0.372</v>
      </c>
    </row>
    <row r="24" spans="1:13" x14ac:dyDescent="0.2">
      <c r="A24" s="12" t="s">
        <v>17</v>
      </c>
      <c r="B24" s="13">
        <v>0</v>
      </c>
      <c r="C24" s="15">
        <v>0</v>
      </c>
      <c r="D24" s="13">
        <v>9607.1</v>
      </c>
      <c r="E24" s="14">
        <v>3.726</v>
      </c>
      <c r="F24" s="17">
        <v>25232.6</v>
      </c>
      <c r="G24" s="18">
        <v>1.0760000000000001</v>
      </c>
      <c r="H24" s="13">
        <v>0</v>
      </c>
      <c r="I24" s="15">
        <v>0</v>
      </c>
      <c r="J24" s="13">
        <v>3778.3</v>
      </c>
      <c r="K24" s="14">
        <v>3.2349999999999999</v>
      </c>
      <c r="L24" s="13">
        <v>13531.2</v>
      </c>
      <c r="M24" s="14">
        <v>1.506</v>
      </c>
    </row>
    <row r="25" spans="1:13" x14ac:dyDescent="0.2">
      <c r="A25" s="12" t="s">
        <v>18</v>
      </c>
      <c r="B25" s="13">
        <v>0</v>
      </c>
      <c r="C25" s="15">
        <v>0</v>
      </c>
      <c r="D25" s="13">
        <v>3492.9</v>
      </c>
      <c r="E25" s="14">
        <v>4.0309999999999997</v>
      </c>
      <c r="F25" s="13">
        <v>16020.2</v>
      </c>
      <c r="G25" s="14">
        <v>1.389</v>
      </c>
      <c r="H25" s="13">
        <v>0</v>
      </c>
      <c r="I25" s="15">
        <v>0</v>
      </c>
      <c r="J25" s="13">
        <v>748.1</v>
      </c>
      <c r="K25" s="14">
        <v>2.5169999999999999</v>
      </c>
      <c r="L25" s="13">
        <v>2937.1</v>
      </c>
      <c r="M25" s="14">
        <v>1.171</v>
      </c>
    </row>
    <row r="26" spans="1:13" x14ac:dyDescent="0.2">
      <c r="A26" s="12" t="s">
        <v>19</v>
      </c>
      <c r="B26" s="13">
        <v>0</v>
      </c>
      <c r="C26" s="15">
        <v>0</v>
      </c>
      <c r="D26" s="13">
        <v>20587.8</v>
      </c>
      <c r="E26" s="14">
        <v>3.593</v>
      </c>
      <c r="F26" s="13">
        <v>54219.6</v>
      </c>
      <c r="G26" s="14">
        <v>1.3</v>
      </c>
      <c r="H26" s="13">
        <v>0</v>
      </c>
      <c r="I26" s="15">
        <v>0</v>
      </c>
      <c r="J26" s="13">
        <v>0</v>
      </c>
      <c r="K26" s="15">
        <v>0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0</v>
      </c>
      <c r="C27" s="15">
        <v>0</v>
      </c>
      <c r="D27" s="13">
        <v>6901.9</v>
      </c>
      <c r="E27" s="14">
        <v>3.9420000000000002</v>
      </c>
      <c r="F27" s="13">
        <v>27074.6</v>
      </c>
      <c r="G27" s="14">
        <v>0.95699999999999996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77.7</v>
      </c>
      <c r="C28" s="14">
        <v>1.9830000000000001</v>
      </c>
      <c r="D28" s="13">
        <v>16290.4</v>
      </c>
      <c r="E28" s="14">
        <v>3.984</v>
      </c>
      <c r="F28" s="13">
        <v>32725.200000000001</v>
      </c>
      <c r="G28" s="14">
        <v>0.97499999999999998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0</v>
      </c>
      <c r="C29" s="15">
        <v>0</v>
      </c>
      <c r="D29" s="13">
        <v>19004.8</v>
      </c>
      <c r="E29" s="14">
        <v>3.1920000000000002</v>
      </c>
      <c r="F29" s="13">
        <v>27842.799999999999</v>
      </c>
      <c r="G29" s="14">
        <v>1.0209999999999999</v>
      </c>
      <c r="H29" s="13">
        <v>0</v>
      </c>
      <c r="I29" s="15">
        <v>0</v>
      </c>
      <c r="J29" s="13">
        <v>660.3</v>
      </c>
      <c r="K29" s="14">
        <v>3.3740000000000001</v>
      </c>
      <c r="L29" s="13">
        <v>384.7</v>
      </c>
      <c r="M29" s="14">
        <v>1.631</v>
      </c>
    </row>
    <row r="30" spans="1:13" x14ac:dyDescent="0.2">
      <c r="A30" s="12" t="s">
        <v>23</v>
      </c>
      <c r="B30" s="13">
        <v>0</v>
      </c>
      <c r="C30" s="15">
        <v>0</v>
      </c>
      <c r="D30" s="13">
        <v>15470.7</v>
      </c>
      <c r="E30" s="14">
        <v>3.3959999999999999</v>
      </c>
      <c r="F30" s="13">
        <v>27367.3</v>
      </c>
      <c r="G30" s="14">
        <v>0.876</v>
      </c>
      <c r="H30" s="13">
        <v>0</v>
      </c>
      <c r="I30" s="15">
        <v>0</v>
      </c>
      <c r="J30" s="13">
        <v>0</v>
      </c>
      <c r="K30" s="15">
        <v>0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0</v>
      </c>
      <c r="C31" s="15">
        <v>0</v>
      </c>
      <c r="D31" s="13">
        <v>8848.9</v>
      </c>
      <c r="E31" s="14">
        <v>3.5510000000000002</v>
      </c>
      <c r="F31" s="13">
        <v>15851.9</v>
      </c>
      <c r="G31" s="14">
        <v>1.1080000000000001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0</v>
      </c>
      <c r="C32" s="15">
        <v>0</v>
      </c>
      <c r="D32" s="13">
        <v>18393.2</v>
      </c>
      <c r="E32" s="14">
        <v>3.2629999999999999</v>
      </c>
      <c r="F32" s="13">
        <v>28840</v>
      </c>
      <c r="G32" s="14">
        <v>0.77100000000000002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1848</v>
      </c>
      <c r="E33" s="14">
        <v>4.032</v>
      </c>
      <c r="F33" s="13">
        <v>1402.3</v>
      </c>
      <c r="G33" s="14">
        <v>1.3380000000000001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43.8</v>
      </c>
      <c r="C34" s="14">
        <v>3.9710000000000001</v>
      </c>
      <c r="D34" s="13">
        <v>1313.3</v>
      </c>
      <c r="E34" s="14">
        <v>6.0410000000000004</v>
      </c>
      <c r="F34" s="13">
        <v>3322.9</v>
      </c>
      <c r="G34" s="14">
        <v>1.278</v>
      </c>
      <c r="H34" s="13">
        <v>20</v>
      </c>
      <c r="I34" s="14">
        <v>6.32</v>
      </c>
      <c r="J34" s="13">
        <v>323.89999999999998</v>
      </c>
      <c r="K34" s="14">
        <v>3.2810000000000001</v>
      </c>
      <c r="L34" s="13">
        <v>1123.8</v>
      </c>
      <c r="M34" s="14">
        <v>1.3009999999999999</v>
      </c>
    </row>
    <row r="35" spans="1:13" s="29" customFormat="1" x14ac:dyDescent="0.2">
      <c r="A35" s="30" t="s">
        <v>12</v>
      </c>
      <c r="B35" s="33">
        <f>SUM(B21:B34)</f>
        <v>389</v>
      </c>
      <c r="C35" s="35">
        <f>((B21*C21)+(B22*C22)+(B23*C23)+(B24*C24)+(B25*C25)+(B26*C26)+(B27*C27)+(B28*C28)+(B29*C29)+(B30*C30)+(B31*C31)+(B32*C32)+(B33*C33)+(B34*C34))/B35</f>
        <v>3.7753956298200517</v>
      </c>
      <c r="D35" s="33">
        <f>SUM(D21:D34)</f>
        <v>145907.09999999998</v>
      </c>
      <c r="E35" s="35">
        <f>((D21*E21)+(D22*E22)+(D23*E23)+(D24*E24)+(D25*E25)+(D26*E26)+(D27*E27)+(D28*E28)+(D29*E29)+(D30*E30)+(D31*E31)+(D32*E32)+(D33*E33)+(D34*E34))/D35</f>
        <v>3.6397311289169623</v>
      </c>
      <c r="F35" s="33">
        <f>SUM(F21:F34)</f>
        <v>318687.50000000006</v>
      </c>
      <c r="G35" s="35">
        <f>((F21*G21)+(F22*G22)+(F23*G23)+(F24*G24)+(F25*G25)+(F26*G26)+(F27*G27)+(F28*G28)+(F29*G29)+(F30*G30)+(F31*G31)+(F32*G32)+(F33*G33)+(F34*G34))/F35</f>
        <v>1.1124028206314962</v>
      </c>
      <c r="H35" s="33">
        <f>SUM(H21:H34)</f>
        <v>20</v>
      </c>
      <c r="I35" s="35">
        <f>((H21*I21)+(H22*I22)+(H23*I23)+(H24*I24)+(H25*I25)+(H26*I26)+(H27*I27)+(H28*I28)+(H29*I29)+(H30*I30)+(H31*I31)+(H32*I32)+(H33*I33)+(H34*I34))/H35</f>
        <v>6.32</v>
      </c>
      <c r="J35" s="33">
        <f>SUM(J21:J34)</f>
        <v>5510.6</v>
      </c>
      <c r="K35" s="35">
        <f>((J21*K21)+(J22*K22)+(J23*K23)+(J24*K24)+(J25*K25)+(J26*K26)+(J27*K27)+(J28*K28)+(J29*K29)+(J30*K30)+(J31*K31)+(J32*K32)+(J33*K33)+(J34*K34))/J35</f>
        <v>3.1568860559648675</v>
      </c>
      <c r="L35" s="33">
        <f>SUM(L21:L34)</f>
        <v>19516.400000000001</v>
      </c>
      <c r="M35" s="35">
        <f>((L21*M21)+(L22*M22)+(L23*M23)+(L24*M24)+(L25*M25)+(L26*M26)+(L27*M27)+(L28*M28)+(L29*M29)+(L30*M30)+(L31*M31)+(L32*M32)+(L33*M33)+(L34*M34))/L35</f>
        <v>1.3567856776864582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C35:D35 E35:F35 G35:H35 I35:J35 K35:L3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60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52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381.69999999999993</v>
      </c>
      <c r="C12" s="11">
        <f t="shared" si="0"/>
        <v>4.4933358658632443</v>
      </c>
      <c r="D12" s="10">
        <f t="shared" si="0"/>
        <v>116736.29999999997</v>
      </c>
      <c r="E12" s="11">
        <f t="shared" si="0"/>
        <v>3.9548589684613971</v>
      </c>
      <c r="F12" s="10">
        <f t="shared" si="0"/>
        <v>336636.3</v>
      </c>
      <c r="G12" s="11">
        <f t="shared" si="0"/>
        <v>1.3059111605017046</v>
      </c>
    </row>
    <row r="13" spans="1:7" x14ac:dyDescent="0.2">
      <c r="A13" s="12" t="s">
        <v>11</v>
      </c>
      <c r="B13" s="13">
        <f t="shared" ref="B13:G13" si="1">H35</f>
        <v>5</v>
      </c>
      <c r="C13" s="14">
        <f t="shared" si="1"/>
        <v>6.4379999999999997</v>
      </c>
      <c r="D13" s="13">
        <f t="shared" si="1"/>
        <v>3814.7000000000003</v>
      </c>
      <c r="E13" s="14">
        <f t="shared" si="1"/>
        <v>3.2136793719034262</v>
      </c>
      <c r="F13" s="13">
        <f t="shared" si="1"/>
        <v>19223.400000000001</v>
      </c>
      <c r="G13" s="14">
        <f t="shared" si="1"/>
        <v>1.5476078425252553</v>
      </c>
    </row>
    <row r="14" spans="1:7" s="29" customFormat="1" x14ac:dyDescent="0.2">
      <c r="A14" s="30" t="s">
        <v>12</v>
      </c>
      <c r="B14" s="33">
        <f>SUM(B12:B13)</f>
        <v>386.69999999999993</v>
      </c>
      <c r="C14" s="34">
        <f>((B12*C12)+(B13*C13))/B14</f>
        <v>4.5184802172226544</v>
      </c>
      <c r="D14" s="33">
        <f>SUM(D12:D13)</f>
        <v>120550.99999999997</v>
      </c>
      <c r="E14" s="34">
        <f>((D12*E12)+(D13*E13))/D14</f>
        <v>3.9314051787210404</v>
      </c>
      <c r="F14" s="33">
        <f>SUM(F12:F13)</f>
        <v>355859.7</v>
      </c>
      <c r="G14" s="34">
        <f>((F12*G12)+(F13*G13))/F14</f>
        <v>1.3189675195027704</v>
      </c>
    </row>
    <row r="17" spans="1:13" s="29" customFormat="1" ht="15.75" x14ac:dyDescent="0.25">
      <c r="A17" s="28" t="s">
        <v>55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0</v>
      </c>
      <c r="C21" s="16">
        <v>0</v>
      </c>
      <c r="D21" s="10">
        <v>4539</v>
      </c>
      <c r="E21" s="11">
        <v>3.8780000000000001</v>
      </c>
      <c r="F21" s="10">
        <v>774.8</v>
      </c>
      <c r="G21" s="11">
        <v>0.91600000000000004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0</v>
      </c>
      <c r="C22" s="15">
        <v>0</v>
      </c>
      <c r="D22" s="13">
        <v>6740</v>
      </c>
      <c r="E22" s="14">
        <v>4.7389999999999999</v>
      </c>
      <c r="F22" s="13">
        <v>21720</v>
      </c>
      <c r="G22" s="14">
        <v>0.83699999999999997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4">
        <v>0</v>
      </c>
    </row>
    <row r="23" spans="1:13" x14ac:dyDescent="0.2">
      <c r="A23" s="12" t="s">
        <v>16</v>
      </c>
      <c r="B23" s="13">
        <v>266.2</v>
      </c>
      <c r="C23" s="14">
        <v>5.157</v>
      </c>
      <c r="D23" s="13">
        <v>7655.4</v>
      </c>
      <c r="E23" s="14">
        <v>4.202</v>
      </c>
      <c r="F23" s="13">
        <v>40114.1</v>
      </c>
      <c r="G23" s="14">
        <v>1.9119999999999999</v>
      </c>
      <c r="H23" s="13">
        <v>0</v>
      </c>
      <c r="I23" s="15">
        <v>0</v>
      </c>
      <c r="J23" s="13">
        <v>0</v>
      </c>
      <c r="K23" s="15">
        <v>0</v>
      </c>
      <c r="L23" s="13">
        <v>1537</v>
      </c>
      <c r="M23" s="14">
        <v>0.60399999999999998</v>
      </c>
    </row>
    <row r="24" spans="1:13" x14ac:dyDescent="0.2">
      <c r="A24" s="12" t="s">
        <v>17</v>
      </c>
      <c r="B24" s="13">
        <v>0</v>
      </c>
      <c r="C24" s="15">
        <v>0</v>
      </c>
      <c r="D24" s="13">
        <v>6791.6</v>
      </c>
      <c r="E24" s="14">
        <v>4.1360000000000001</v>
      </c>
      <c r="F24" s="17">
        <v>26413.4</v>
      </c>
      <c r="G24" s="18">
        <v>1.198</v>
      </c>
      <c r="H24" s="13">
        <v>0</v>
      </c>
      <c r="I24" s="15">
        <v>0</v>
      </c>
      <c r="J24" s="13">
        <v>2436.4</v>
      </c>
      <c r="K24" s="14">
        <v>3.1989999999999998</v>
      </c>
      <c r="L24" s="13">
        <v>13320.8</v>
      </c>
      <c r="M24" s="14">
        <v>1.7</v>
      </c>
    </row>
    <row r="25" spans="1:13" x14ac:dyDescent="0.2">
      <c r="A25" s="12" t="s">
        <v>18</v>
      </c>
      <c r="B25" s="13">
        <v>0</v>
      </c>
      <c r="C25" s="15">
        <v>0</v>
      </c>
      <c r="D25" s="13">
        <v>2246</v>
      </c>
      <c r="E25" s="14">
        <v>3.9420000000000002</v>
      </c>
      <c r="F25" s="13">
        <v>16049.5</v>
      </c>
      <c r="G25" s="14">
        <v>1.7010000000000001</v>
      </c>
      <c r="H25" s="13">
        <v>0</v>
      </c>
      <c r="I25" s="15">
        <v>0</v>
      </c>
      <c r="J25" s="13">
        <v>574.5</v>
      </c>
      <c r="K25" s="14">
        <v>2.81</v>
      </c>
      <c r="L25" s="13">
        <v>2911.9</v>
      </c>
      <c r="M25" s="14">
        <v>1.375</v>
      </c>
    </row>
    <row r="26" spans="1:13" x14ac:dyDescent="0.2">
      <c r="A26" s="12" t="s">
        <v>19</v>
      </c>
      <c r="B26" s="13">
        <v>0</v>
      </c>
      <c r="C26" s="15">
        <v>0</v>
      </c>
      <c r="D26" s="13">
        <v>17239.7</v>
      </c>
      <c r="E26" s="14">
        <v>4.08</v>
      </c>
      <c r="F26" s="13">
        <v>56885.4</v>
      </c>
      <c r="G26" s="14">
        <v>1.5289999999999999</v>
      </c>
      <c r="H26" s="13">
        <v>0</v>
      </c>
      <c r="I26" s="15">
        <v>0</v>
      </c>
      <c r="J26" s="13">
        <v>0</v>
      </c>
      <c r="K26" s="15">
        <v>0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0</v>
      </c>
      <c r="C27" s="15">
        <v>0</v>
      </c>
      <c r="D27" s="13">
        <v>4934.6000000000004</v>
      </c>
      <c r="E27" s="14">
        <v>4.1769999999999996</v>
      </c>
      <c r="F27" s="13">
        <v>27959.3</v>
      </c>
      <c r="G27" s="14">
        <v>1.1719999999999999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74.099999999999994</v>
      </c>
      <c r="C28" s="14">
        <v>2.363</v>
      </c>
      <c r="D28" s="13">
        <v>12600.5</v>
      </c>
      <c r="E28" s="14">
        <v>4.3360000000000003</v>
      </c>
      <c r="F28" s="13">
        <v>33329.199999999997</v>
      </c>
      <c r="G28" s="14">
        <v>1.1990000000000001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0</v>
      </c>
      <c r="C29" s="15">
        <v>0</v>
      </c>
      <c r="D29" s="13">
        <v>15985</v>
      </c>
      <c r="E29" s="14">
        <v>3.5219999999999998</v>
      </c>
      <c r="F29" s="13">
        <v>31105.200000000001</v>
      </c>
      <c r="G29" s="14">
        <v>1.1539999999999999</v>
      </c>
      <c r="H29" s="13">
        <v>0</v>
      </c>
      <c r="I29" s="15">
        <v>0</v>
      </c>
      <c r="J29" s="13">
        <v>525.9</v>
      </c>
      <c r="K29" s="14">
        <v>3.5179999999999998</v>
      </c>
      <c r="L29" s="13">
        <v>381.7</v>
      </c>
      <c r="M29" s="14">
        <v>1.853</v>
      </c>
    </row>
    <row r="30" spans="1:13" x14ac:dyDescent="0.2">
      <c r="A30" s="12" t="s">
        <v>23</v>
      </c>
      <c r="B30" s="13">
        <v>0</v>
      </c>
      <c r="C30" s="15">
        <v>0</v>
      </c>
      <c r="D30" s="13">
        <v>12963</v>
      </c>
      <c r="E30" s="14">
        <v>3.7160000000000002</v>
      </c>
      <c r="F30" s="13">
        <v>27260.3</v>
      </c>
      <c r="G30" s="14">
        <v>1.1240000000000001</v>
      </c>
      <c r="H30" s="13">
        <v>0</v>
      </c>
      <c r="I30" s="15">
        <v>0</v>
      </c>
      <c r="J30" s="13">
        <v>0</v>
      </c>
      <c r="K30" s="15">
        <v>0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0</v>
      </c>
      <c r="C31" s="15">
        <v>0</v>
      </c>
      <c r="D31" s="13">
        <v>7334.4</v>
      </c>
      <c r="E31" s="14">
        <v>3.8940000000000001</v>
      </c>
      <c r="F31" s="13">
        <v>17826.400000000001</v>
      </c>
      <c r="G31" s="14">
        <v>1.272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0</v>
      </c>
      <c r="C32" s="15">
        <v>0</v>
      </c>
      <c r="D32" s="13">
        <v>16187.8</v>
      </c>
      <c r="E32" s="14">
        <v>3.4790000000000001</v>
      </c>
      <c r="F32" s="13">
        <v>31715.200000000001</v>
      </c>
      <c r="G32" s="14">
        <v>0.90400000000000003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705.4</v>
      </c>
      <c r="E33" s="14">
        <v>3.8759999999999999</v>
      </c>
      <c r="F33" s="13">
        <v>1399.4</v>
      </c>
      <c r="G33" s="14">
        <v>1.6359999999999999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41.4</v>
      </c>
      <c r="C34" s="14">
        <v>4.0389999999999997</v>
      </c>
      <c r="D34" s="13">
        <v>813.9</v>
      </c>
      <c r="E34" s="14">
        <v>6.5780000000000003</v>
      </c>
      <c r="F34" s="13">
        <v>4084.1</v>
      </c>
      <c r="G34" s="14">
        <v>1.2749999999999999</v>
      </c>
      <c r="H34" s="13">
        <v>5</v>
      </c>
      <c r="I34" s="14">
        <v>6.4379999999999997</v>
      </c>
      <c r="J34" s="13">
        <v>277.89999999999998</v>
      </c>
      <c r="K34" s="14">
        <v>3.601</v>
      </c>
      <c r="L34" s="13">
        <v>1072</v>
      </c>
      <c r="M34" s="14">
        <v>1.367</v>
      </c>
    </row>
    <row r="35" spans="1:13" s="29" customFormat="1" x14ac:dyDescent="0.2">
      <c r="A35" s="30" t="s">
        <v>12</v>
      </c>
      <c r="B35" s="33">
        <f>SUM(B21:B34)</f>
        <v>381.69999999999993</v>
      </c>
      <c r="C35" s="35">
        <f>((B21*C21)+(B22*C22)+(B23*C23)+(B24*C24)+(B25*C25)+(B26*C26)+(B27*C27)+(B28*C28)+(B29*C29)+(B30*C30)+(B31*C31)+(B32*C32)+(B33*C33)+(B34*C34))/B35</f>
        <v>4.4933358658632443</v>
      </c>
      <c r="D35" s="33">
        <f>SUM(D21:D34)</f>
        <v>116736.29999999997</v>
      </c>
      <c r="E35" s="35">
        <f>((D21*E21)+(D22*E22)+(D23*E23)+(D24*E24)+(D25*E25)+(D26*E26)+(D27*E27)+(D28*E28)+(D29*E29)+(D30*E30)+(D31*E31)+(D32*E32)+(D33*E33)+(D34*E34))/D35</f>
        <v>3.9548589684613971</v>
      </c>
      <c r="F35" s="33">
        <f>SUM(F21:F34)</f>
        <v>336636.3</v>
      </c>
      <c r="G35" s="35">
        <f>((F21*G21)+(F22*G22)+(F23*G23)+(F24*G24)+(F25*G25)+(F26*G26)+(F27*G27)+(F28*G28)+(F29*G29)+(F30*G30)+(F31*G31)+(F32*G32)+(F33*G33)+(F34*G34))/F35</f>
        <v>1.3059111605017046</v>
      </c>
      <c r="H35" s="33">
        <f>SUM(H21:H34)</f>
        <v>5</v>
      </c>
      <c r="I35" s="35">
        <f>((H21*I21)+(H22*I22)+(H23*I23)+(H24*I24)+(H25*I25)+(H26*I26)+(H27*I27)+(H28*I28)+(H29*I29)+(H30*I30)+(H31*I31)+(H32*I32)+(H33*I33)+(H34*I34))/H35</f>
        <v>6.4379999999999997</v>
      </c>
      <c r="J35" s="33">
        <f>SUM(J21:J34)</f>
        <v>3814.7000000000003</v>
      </c>
      <c r="K35" s="35">
        <f>((J21*K21)+(J22*K22)+(J23*K23)+(J24*K24)+(J25*K25)+(J26*K26)+(J27*K27)+(J28*K28)+(J29*K29)+(J30*K30)+(J31*K31)+(J32*K32)+(J33*K33)+(J34*K34))/J35</f>
        <v>3.2136793719034262</v>
      </c>
      <c r="L35" s="33">
        <f>SUM(L21:L34)</f>
        <v>19223.400000000001</v>
      </c>
      <c r="M35" s="35">
        <f>((L21*M21)+(L22*M22)+(L23*M23)+(L24*M24)+(L25*M25)+(L26*M26)+(L27*M27)+(L28*M28)+(L29*M29)+(L30*M30)+(L31*M31)+(L32*M32)+(L33*M33)+(L34*M34))/L35</f>
        <v>1.5476078425252553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:F14 C14" 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tabSelected="1"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61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53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290.10000000000002</v>
      </c>
      <c r="C12" s="11">
        <f t="shared" si="0"/>
        <v>5.1163354015856601</v>
      </c>
      <c r="D12" s="10">
        <f t="shared" si="0"/>
        <v>89718.2</v>
      </c>
      <c r="E12" s="11">
        <f t="shared" si="0"/>
        <v>4.2607831666261697</v>
      </c>
      <c r="F12" s="10">
        <f t="shared" si="0"/>
        <v>345172.9</v>
      </c>
      <c r="G12" s="11">
        <f t="shared" si="0"/>
        <v>1.488903198078412</v>
      </c>
    </row>
    <row r="13" spans="1:7" x14ac:dyDescent="0.2">
      <c r="A13" s="12" t="s">
        <v>11</v>
      </c>
      <c r="B13" s="13">
        <f t="shared" ref="B13:G13" si="1">H35</f>
        <v>4</v>
      </c>
      <c r="C13" s="14">
        <f t="shared" si="1"/>
        <v>6.4779999999999998</v>
      </c>
      <c r="D13" s="13">
        <f t="shared" si="1"/>
        <v>2465.1000000000004</v>
      </c>
      <c r="E13" s="14">
        <f t="shared" si="1"/>
        <v>3.2467090990223513</v>
      </c>
      <c r="F13" s="13">
        <f t="shared" si="1"/>
        <v>18329.699999999997</v>
      </c>
      <c r="G13" s="14">
        <f t="shared" si="1"/>
        <v>1.7757932481164451</v>
      </c>
    </row>
    <row r="14" spans="1:7" s="29" customFormat="1" x14ac:dyDescent="0.2">
      <c r="A14" s="30" t="s">
        <v>12</v>
      </c>
      <c r="B14" s="33">
        <f>SUM(B12:B13)</f>
        <v>294.10000000000002</v>
      </c>
      <c r="C14" s="34">
        <f>((B12*C12)+(B13*C13))/B14</f>
        <v>5.1348551513090781</v>
      </c>
      <c r="D14" s="33">
        <f>SUM(D12:D13)</f>
        <v>92183.3</v>
      </c>
      <c r="E14" s="34">
        <f>((D12*E12)+(D13*E13))/D14</f>
        <v>4.2336655218461479</v>
      </c>
      <c r="F14" s="33">
        <f>SUM(F12:F13)</f>
        <v>363502.60000000003</v>
      </c>
      <c r="G14" s="34">
        <f>((F12*G12)+(F13*G13))/F14</f>
        <v>1.5033696930916034</v>
      </c>
    </row>
    <row r="17" spans="1:13" s="29" customFormat="1" ht="15.75" x14ac:dyDescent="0.25">
      <c r="A17" s="28" t="s">
        <v>54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0</v>
      </c>
      <c r="C21" s="16">
        <v>0</v>
      </c>
      <c r="D21" s="10">
        <v>4141.6000000000004</v>
      </c>
      <c r="E21" s="11">
        <v>4.3109999999999999</v>
      </c>
      <c r="F21" s="10">
        <v>741.4</v>
      </c>
      <c r="G21" s="11">
        <v>1.052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0</v>
      </c>
      <c r="C22" s="15">
        <v>0</v>
      </c>
      <c r="D22" s="13">
        <v>4222.1000000000004</v>
      </c>
      <c r="E22" s="14">
        <v>5.21</v>
      </c>
      <c r="F22" s="13">
        <v>22367.599999999999</v>
      </c>
      <c r="G22" s="14">
        <v>1.038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179.8</v>
      </c>
      <c r="C23" s="14">
        <v>6.3</v>
      </c>
      <c r="D23" s="13">
        <v>5182.6000000000004</v>
      </c>
      <c r="E23" s="14">
        <v>4.6529999999999996</v>
      </c>
      <c r="F23" s="13">
        <v>38576.699999999997</v>
      </c>
      <c r="G23" s="14">
        <v>2.214</v>
      </c>
      <c r="H23" s="13">
        <v>0</v>
      </c>
      <c r="I23" s="15">
        <v>0</v>
      </c>
      <c r="J23" s="13">
        <v>0</v>
      </c>
      <c r="K23" s="15">
        <v>0</v>
      </c>
      <c r="L23" s="13">
        <v>1534.7</v>
      </c>
      <c r="M23" s="14">
        <v>0.88900000000000001</v>
      </c>
    </row>
    <row r="24" spans="1:13" x14ac:dyDescent="0.2">
      <c r="A24" s="12" t="s">
        <v>17</v>
      </c>
      <c r="B24" s="13">
        <v>0</v>
      </c>
      <c r="C24" s="15">
        <v>0</v>
      </c>
      <c r="D24" s="13">
        <v>4352.3</v>
      </c>
      <c r="E24" s="14">
        <v>4.4859999999999998</v>
      </c>
      <c r="F24" s="17">
        <v>27412.400000000001</v>
      </c>
      <c r="G24" s="18">
        <v>1.345</v>
      </c>
      <c r="H24" s="13">
        <v>0</v>
      </c>
      <c r="I24" s="15">
        <v>0</v>
      </c>
      <c r="J24" s="13">
        <v>1448.9</v>
      </c>
      <c r="K24" s="14">
        <v>3.08</v>
      </c>
      <c r="L24" s="13">
        <v>12589.4</v>
      </c>
      <c r="M24" s="14">
        <v>1.931</v>
      </c>
    </row>
    <row r="25" spans="1:13" x14ac:dyDescent="0.2">
      <c r="A25" s="12" t="s">
        <v>18</v>
      </c>
      <c r="B25" s="13">
        <v>0</v>
      </c>
      <c r="C25" s="15">
        <v>0</v>
      </c>
      <c r="D25" s="13">
        <v>1594.4</v>
      </c>
      <c r="E25" s="14">
        <v>4.3220000000000001</v>
      </c>
      <c r="F25" s="13">
        <v>15817.6</v>
      </c>
      <c r="G25" s="14">
        <v>1.97</v>
      </c>
      <c r="H25" s="13">
        <v>0</v>
      </c>
      <c r="I25" s="15">
        <v>0</v>
      </c>
      <c r="J25" s="13">
        <v>393.9</v>
      </c>
      <c r="K25" s="14">
        <v>3.0870000000000002</v>
      </c>
      <c r="L25" s="13">
        <v>2796.2</v>
      </c>
      <c r="M25" s="14">
        <v>1.6259999999999999</v>
      </c>
    </row>
    <row r="26" spans="1:13" x14ac:dyDescent="0.2">
      <c r="A26" s="12" t="s">
        <v>19</v>
      </c>
      <c r="B26" s="13">
        <v>0</v>
      </c>
      <c r="C26" s="15">
        <v>0</v>
      </c>
      <c r="D26" s="13">
        <v>13043.6</v>
      </c>
      <c r="E26" s="14">
        <v>4.5880000000000001</v>
      </c>
      <c r="F26" s="13">
        <v>56027.1</v>
      </c>
      <c r="G26" s="14">
        <v>1.7869999999999999</v>
      </c>
      <c r="H26" s="13">
        <v>0</v>
      </c>
      <c r="I26" s="15">
        <v>0</v>
      </c>
      <c r="J26" s="13">
        <v>0</v>
      </c>
      <c r="K26" s="15">
        <v>0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0</v>
      </c>
      <c r="C27" s="15">
        <v>0</v>
      </c>
      <c r="D27" s="13">
        <v>3180.1</v>
      </c>
      <c r="E27" s="14">
        <v>4.4749999999999996</v>
      </c>
      <c r="F27" s="13">
        <v>29423.200000000001</v>
      </c>
      <c r="G27" s="14">
        <v>1.3660000000000001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71.400000000000006</v>
      </c>
      <c r="C28" s="14">
        <v>2.8250000000000002</v>
      </c>
      <c r="D28" s="13">
        <v>9081.1</v>
      </c>
      <c r="E28" s="14">
        <v>4.681</v>
      </c>
      <c r="F28" s="13">
        <v>35894.5</v>
      </c>
      <c r="G28" s="14">
        <v>1.3440000000000001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0</v>
      </c>
      <c r="C29" s="15">
        <v>0</v>
      </c>
      <c r="D29" s="13">
        <v>13238.8</v>
      </c>
      <c r="E29" s="14">
        <v>3.794</v>
      </c>
      <c r="F29" s="13">
        <v>33168</v>
      </c>
      <c r="G29" s="14">
        <v>1.272</v>
      </c>
      <c r="H29" s="13">
        <v>0</v>
      </c>
      <c r="I29" s="15">
        <v>0</v>
      </c>
      <c r="J29" s="13">
        <v>359.8</v>
      </c>
      <c r="K29" s="14">
        <v>3.706</v>
      </c>
      <c r="L29" s="13">
        <v>380.8</v>
      </c>
      <c r="M29" s="14">
        <v>2.2120000000000002</v>
      </c>
    </row>
    <row r="30" spans="1:13" x14ac:dyDescent="0.2">
      <c r="A30" s="12" t="s">
        <v>23</v>
      </c>
      <c r="B30" s="13">
        <v>0</v>
      </c>
      <c r="C30" s="15">
        <v>0</v>
      </c>
      <c r="D30" s="13">
        <v>10513.2</v>
      </c>
      <c r="E30" s="14">
        <v>4.0540000000000003</v>
      </c>
      <c r="F30" s="13">
        <v>28747.9</v>
      </c>
      <c r="G30" s="14">
        <v>1.2829999999999999</v>
      </c>
      <c r="H30" s="13">
        <v>0</v>
      </c>
      <c r="I30" s="15">
        <v>0</v>
      </c>
      <c r="J30" s="13">
        <v>0</v>
      </c>
      <c r="K30" s="15">
        <v>0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0</v>
      </c>
      <c r="C31" s="15">
        <v>0</v>
      </c>
      <c r="D31" s="13">
        <v>5716</v>
      </c>
      <c r="E31" s="14">
        <v>4.0190000000000001</v>
      </c>
      <c r="F31" s="13">
        <v>17632.599999999999</v>
      </c>
      <c r="G31" s="14">
        <v>1.4530000000000001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0</v>
      </c>
      <c r="C32" s="15">
        <v>0</v>
      </c>
      <c r="D32" s="13">
        <v>14081.3</v>
      </c>
      <c r="E32" s="14">
        <v>3.641</v>
      </c>
      <c r="F32" s="13">
        <v>33300.400000000001</v>
      </c>
      <c r="G32" s="14">
        <v>1.026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598.70000000000005</v>
      </c>
      <c r="E33" s="14">
        <v>4.1059999999999999</v>
      </c>
      <c r="F33" s="13">
        <v>1395.3</v>
      </c>
      <c r="G33" s="14">
        <v>1.859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38.9</v>
      </c>
      <c r="C34" s="14">
        <v>3.851</v>
      </c>
      <c r="D34" s="13">
        <v>772.4</v>
      </c>
      <c r="E34" s="14">
        <v>7.4509999999999996</v>
      </c>
      <c r="F34" s="13">
        <v>4668.2</v>
      </c>
      <c r="G34" s="14">
        <v>1.389</v>
      </c>
      <c r="H34" s="13">
        <v>4</v>
      </c>
      <c r="I34" s="14">
        <v>6.4779999999999998</v>
      </c>
      <c r="J34" s="13">
        <v>262.5</v>
      </c>
      <c r="K34" s="14">
        <v>3.7770000000000001</v>
      </c>
      <c r="L34" s="13">
        <v>1028.5999999999999</v>
      </c>
      <c r="M34" s="14">
        <v>1.4450000000000001</v>
      </c>
    </row>
    <row r="35" spans="1:13" s="29" customFormat="1" x14ac:dyDescent="0.2">
      <c r="A35" s="30" t="s">
        <v>12</v>
      </c>
      <c r="B35" s="33">
        <f>SUM(B21:B34)</f>
        <v>290.10000000000002</v>
      </c>
      <c r="C35" s="35">
        <f>((B21*C21)+(B22*C22)+(B23*C23)+(B24*C24)+(B25*C25)+(B26*C26)+(B27*C27)+(B28*C28)+(B29*C29)+(B30*C30)+(B31*C31)+(B32*C32)+(B33*C33)+(B34*C34))/B35</f>
        <v>5.1163354015856601</v>
      </c>
      <c r="D35" s="33">
        <f>SUM(D21:D34)</f>
        <v>89718.2</v>
      </c>
      <c r="E35" s="35">
        <f>((D21*E21)+(D22*E22)+(D23*E23)+(D24*E24)+(D25*E25)+(D26*E26)+(D27*E27)+(D28*E28)+(D29*E29)+(D30*E30)+(D31*E31)+(D32*E32)+(D33*E33)+(D34*E34))/D35</f>
        <v>4.2607831666261697</v>
      </c>
      <c r="F35" s="33">
        <f>SUM(F21:F34)</f>
        <v>345172.9</v>
      </c>
      <c r="G35" s="35">
        <f>((F21*G21)+(F22*G22)+(F23*G23)+(F24*G24)+(F25*G25)+(F26*G26)+(F27*G27)+(F28*G28)+(F29*G29)+(F30*G30)+(F31*G31)+(F32*G32)+(F33*G33)+(F34*G34))/F35</f>
        <v>1.488903198078412</v>
      </c>
      <c r="H35" s="33">
        <f>SUM(H21:H34)</f>
        <v>4</v>
      </c>
      <c r="I35" s="35">
        <f>((H21*I21)+(H22*I22)+(H23*I23)+(H24*I24)+(H25*I25)+(H26*I26)+(H27*I27)+(H28*I28)+(H29*I29)+(H30*I30)+(H31*I31)+(H32*I32)+(H33*I33)+(H34*I34))/H35</f>
        <v>6.4779999999999998</v>
      </c>
      <c r="J35" s="33">
        <f>SUM(J21:J34)</f>
        <v>2465.1000000000004</v>
      </c>
      <c r="K35" s="35">
        <f>((J21*K21)+(J22*K22)+(J23*K23)+(J24*K24)+(J25*K25)+(J26*K26)+(J27*K27)+(J28*K28)+(J29*K29)+(J30*K30)+(J31*K31)+(J32*K32)+(J33*K33)+(J34*K34))/J35</f>
        <v>3.2467090990223513</v>
      </c>
      <c r="L35" s="33">
        <f>SUM(L21:L34)</f>
        <v>18329.699999999997</v>
      </c>
      <c r="M35" s="35">
        <f>((L21*M21)+(L22*M22)+(L23*M23)+(L24*M24)+(L25*M25)+(L26*M26)+(L27*M27)+(L28*M28)+(L29*M29)+(L30*M30)+(L31*M31)+(L32*M32)+(L33*M33)+(L34*M34))/L35</f>
        <v>1.7757932481164451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C14:D14 E14:F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21" sqref="B21:M34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34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54105.399999999994</v>
      </c>
      <c r="C12" s="11">
        <f t="shared" si="0"/>
        <v>4.4882897030610627</v>
      </c>
      <c r="D12" s="10">
        <f t="shared" si="0"/>
        <v>319012.3</v>
      </c>
      <c r="E12" s="11">
        <f t="shared" si="0"/>
        <v>1.6430124308686529</v>
      </c>
      <c r="F12" s="10">
        <f t="shared" si="0"/>
        <v>17246.699999999997</v>
      </c>
      <c r="G12" s="11">
        <f t="shared" si="0"/>
        <v>0.28552489461752112</v>
      </c>
    </row>
    <row r="13" spans="1:7" x14ac:dyDescent="0.2">
      <c r="A13" s="12" t="s">
        <v>11</v>
      </c>
      <c r="B13" s="13">
        <f t="shared" ref="B13:G13" si="1">H35</f>
        <v>676</v>
      </c>
      <c r="C13" s="14">
        <f t="shared" si="1"/>
        <v>3.9987751479289946</v>
      </c>
      <c r="D13" s="13">
        <f t="shared" si="1"/>
        <v>20412.100000000002</v>
      </c>
      <c r="E13" s="14">
        <f t="shared" si="1"/>
        <v>2.0081898432792311</v>
      </c>
      <c r="F13" s="13">
        <f t="shared" si="1"/>
        <v>2180.5</v>
      </c>
      <c r="G13" s="14">
        <f t="shared" si="1"/>
        <v>0.215</v>
      </c>
    </row>
    <row r="14" spans="1:7" s="29" customFormat="1" x14ac:dyDescent="0.2">
      <c r="A14" s="30" t="s">
        <v>12</v>
      </c>
      <c r="B14" s="33">
        <f>SUM(B12:B13)</f>
        <v>54781.399999999994</v>
      </c>
      <c r="C14" s="34">
        <f>((B12*C12)+(B13*C13))/B14</f>
        <v>4.4822491155757254</v>
      </c>
      <c r="D14" s="33">
        <f>SUM(D12:D13)</f>
        <v>339424.39999999997</v>
      </c>
      <c r="E14" s="34">
        <f>((D12*E12)+(D13*E13))/D14</f>
        <v>1.6649732500079548</v>
      </c>
      <c r="F14" s="33">
        <f>SUM(F12:F13)</f>
        <v>19427.199999999997</v>
      </c>
      <c r="G14" s="34">
        <f>((F12*G12)+(F13*G13))/F14</f>
        <v>0.27760921285620166</v>
      </c>
    </row>
    <row r="17" spans="1:13" s="29" customFormat="1" ht="15.75" x14ac:dyDescent="0.25">
      <c r="A17" s="28" t="s">
        <v>35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972.2</v>
      </c>
      <c r="C21" s="11">
        <v>3.6320000000000001</v>
      </c>
      <c r="D21" s="10">
        <v>5736.2</v>
      </c>
      <c r="E21" s="11">
        <v>0.80500000000000005</v>
      </c>
      <c r="F21" s="10">
        <v>0</v>
      </c>
      <c r="G21" s="16">
        <v>0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2546</v>
      </c>
      <c r="C22" s="14">
        <v>4.53</v>
      </c>
      <c r="D22" s="13">
        <v>17911</v>
      </c>
      <c r="E22" s="14">
        <v>1.546</v>
      </c>
      <c r="F22" s="13">
        <v>0</v>
      </c>
      <c r="G22" s="15">
        <v>0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3555.9</v>
      </c>
      <c r="C23" s="14">
        <v>4.9829999999999997</v>
      </c>
      <c r="D23" s="13">
        <v>37175.199999999997</v>
      </c>
      <c r="E23" s="14">
        <v>1.931</v>
      </c>
      <c r="F23" s="13">
        <v>1231</v>
      </c>
      <c r="G23" s="14">
        <v>0.247</v>
      </c>
      <c r="H23" s="13">
        <v>0</v>
      </c>
      <c r="I23" s="15">
        <v>0</v>
      </c>
      <c r="J23" s="13">
        <v>2713.5</v>
      </c>
      <c r="K23" s="14">
        <v>3.891</v>
      </c>
      <c r="L23" s="13">
        <v>0</v>
      </c>
      <c r="M23" s="15">
        <v>0</v>
      </c>
    </row>
    <row r="24" spans="1:13" x14ac:dyDescent="0.2">
      <c r="A24" s="12" t="s">
        <v>17</v>
      </c>
      <c r="B24" s="13">
        <v>3478.4</v>
      </c>
      <c r="C24" s="14">
        <v>4.3419999999999996</v>
      </c>
      <c r="D24" s="13">
        <v>27231.200000000001</v>
      </c>
      <c r="E24" s="14">
        <v>1.7629999999999999</v>
      </c>
      <c r="F24" s="17">
        <v>975.9</v>
      </c>
      <c r="G24" s="18">
        <v>0.55600000000000005</v>
      </c>
      <c r="H24" s="13">
        <v>555</v>
      </c>
      <c r="I24" s="14">
        <v>3.9620000000000002</v>
      </c>
      <c r="J24" s="13">
        <v>12465.9</v>
      </c>
      <c r="K24" s="14">
        <v>1.64</v>
      </c>
      <c r="L24" s="13">
        <v>2180.5</v>
      </c>
      <c r="M24" s="14">
        <v>0.215</v>
      </c>
    </row>
    <row r="25" spans="1:13" x14ac:dyDescent="0.2">
      <c r="A25" s="12" t="s">
        <v>18</v>
      </c>
      <c r="B25" s="13">
        <v>885.5</v>
      </c>
      <c r="C25" s="14">
        <v>4.4320000000000004</v>
      </c>
      <c r="D25" s="13">
        <v>10005.5</v>
      </c>
      <c r="E25" s="14">
        <v>1.89</v>
      </c>
      <c r="F25" s="13">
        <v>0</v>
      </c>
      <c r="G25" s="15">
        <v>0</v>
      </c>
      <c r="H25" s="13">
        <v>0</v>
      </c>
      <c r="I25" s="15">
        <v>0</v>
      </c>
      <c r="J25" s="13">
        <v>2643</v>
      </c>
      <c r="K25" s="14">
        <v>1.6679999999999999</v>
      </c>
      <c r="L25" s="13">
        <v>0</v>
      </c>
      <c r="M25" s="15">
        <v>0</v>
      </c>
    </row>
    <row r="26" spans="1:13" x14ac:dyDescent="0.2">
      <c r="A26" s="12" t="s">
        <v>19</v>
      </c>
      <c r="B26" s="13">
        <v>6242.3</v>
      </c>
      <c r="C26" s="14">
        <v>5.1680000000000001</v>
      </c>
      <c r="D26" s="13">
        <v>56405.3</v>
      </c>
      <c r="E26" s="14">
        <v>1.9830000000000001</v>
      </c>
      <c r="F26" s="13">
        <v>10827.6</v>
      </c>
      <c r="G26" s="14">
        <v>0.23</v>
      </c>
      <c r="H26" s="13">
        <v>120</v>
      </c>
      <c r="I26" s="14">
        <v>4.1619999999999999</v>
      </c>
      <c r="J26" s="13">
        <v>893.2</v>
      </c>
      <c r="K26" s="14">
        <v>3.1120000000000001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3392.6</v>
      </c>
      <c r="C27" s="14">
        <v>5.5720000000000001</v>
      </c>
      <c r="D27" s="13">
        <v>21935.7</v>
      </c>
      <c r="E27" s="14">
        <v>1.8220000000000001</v>
      </c>
      <c r="F27" s="13">
        <v>881.4</v>
      </c>
      <c r="G27" s="14">
        <v>0.27600000000000002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5160.6000000000004</v>
      </c>
      <c r="C28" s="14">
        <v>5.0090000000000003</v>
      </c>
      <c r="D28" s="13">
        <v>33700.5</v>
      </c>
      <c r="E28" s="14">
        <v>1.8</v>
      </c>
      <c r="F28" s="13">
        <v>616</v>
      </c>
      <c r="G28" s="14">
        <v>0.433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5233.2</v>
      </c>
      <c r="C29" s="14">
        <v>3.839</v>
      </c>
      <c r="D29" s="13">
        <v>32203.200000000001</v>
      </c>
      <c r="E29" s="14">
        <v>1.347</v>
      </c>
      <c r="F29" s="13">
        <v>669.6</v>
      </c>
      <c r="G29" s="14">
        <v>0.48899999999999999</v>
      </c>
      <c r="H29" s="13">
        <v>0</v>
      </c>
      <c r="I29" s="15">
        <v>0</v>
      </c>
      <c r="J29" s="13">
        <v>1186</v>
      </c>
      <c r="K29" s="14">
        <v>0.84599999999999997</v>
      </c>
      <c r="L29" s="13">
        <v>0</v>
      </c>
      <c r="M29" s="15">
        <v>0</v>
      </c>
    </row>
    <row r="30" spans="1:13" x14ac:dyDescent="0.2">
      <c r="A30" s="12" t="s">
        <v>23</v>
      </c>
      <c r="B30" s="13">
        <v>8577.2000000000007</v>
      </c>
      <c r="C30" s="14">
        <v>4.5</v>
      </c>
      <c r="D30" s="13">
        <v>25976.2</v>
      </c>
      <c r="E30" s="14">
        <v>1.22</v>
      </c>
      <c r="F30" s="13">
        <v>263.3</v>
      </c>
      <c r="G30" s="14">
        <v>0.14399999999999999</v>
      </c>
      <c r="H30" s="13">
        <v>0</v>
      </c>
      <c r="I30" s="15">
        <v>0</v>
      </c>
      <c r="J30" s="13">
        <v>334.9</v>
      </c>
      <c r="K30" s="14">
        <v>3.43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3010</v>
      </c>
      <c r="C31" s="14">
        <v>4.4089999999999998</v>
      </c>
      <c r="D31" s="13">
        <v>16065</v>
      </c>
      <c r="E31" s="14">
        <v>1.294</v>
      </c>
      <c r="F31" s="13">
        <v>675.4</v>
      </c>
      <c r="G31" s="14">
        <v>0.41199999999999998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10098.299999999999</v>
      </c>
      <c r="C32" s="14">
        <v>3.6179999999999999</v>
      </c>
      <c r="D32" s="13">
        <v>26460.3</v>
      </c>
      <c r="E32" s="14">
        <v>1.1459999999999999</v>
      </c>
      <c r="F32" s="13">
        <v>1106.5</v>
      </c>
      <c r="G32" s="14">
        <v>0.39200000000000002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2951.8</v>
      </c>
      <c r="E33" s="14">
        <v>1.423</v>
      </c>
      <c r="F33" s="13">
        <v>0</v>
      </c>
      <c r="G33" s="15">
        <v>0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953.2</v>
      </c>
      <c r="C34" s="14">
        <v>5.7930000000000001</v>
      </c>
      <c r="D34" s="13">
        <v>5255.2</v>
      </c>
      <c r="E34" s="14">
        <v>1.954</v>
      </c>
      <c r="F34" s="13">
        <v>0</v>
      </c>
      <c r="G34" s="14">
        <v>0</v>
      </c>
      <c r="H34" s="13">
        <v>1</v>
      </c>
      <c r="I34" s="14">
        <v>4.8220000000000001</v>
      </c>
      <c r="J34" s="13">
        <v>175.6</v>
      </c>
      <c r="K34" s="14">
        <v>3.6949999999999998</v>
      </c>
      <c r="L34" s="13">
        <v>0</v>
      </c>
      <c r="M34" s="15">
        <v>0</v>
      </c>
    </row>
    <row r="35" spans="1:13" s="29" customFormat="1" x14ac:dyDescent="0.2">
      <c r="A35" s="30" t="s">
        <v>12</v>
      </c>
      <c r="B35" s="33">
        <f>SUM(B21:B34)</f>
        <v>54105.399999999994</v>
      </c>
      <c r="C35" s="35">
        <f>((B21*C21)+(B22*C22)+(B23*C23)+(B24*C24)+(B25*C25)+(B26*C26)+(B27*C27)+(B28*C28)+(B29*C29)+(B30*C30)+(B31*C31)+(B32*C32)+(B33*C33)+(B34*C34))/B35</f>
        <v>4.4882897030610627</v>
      </c>
      <c r="D35" s="33">
        <f>SUM(D21:D34)</f>
        <v>319012.3</v>
      </c>
      <c r="E35" s="35">
        <f>((D21*E21)+(D22*E22)+(D23*E23)+(D24*E24)+(D25*E25)+(D26*E26)+(D27*E27)+(D28*E28)+(D29*E29)+(D30*E30)+(D31*E31)+(D32*E32)+(D33*E33)+(D34*E34))/D35</f>
        <v>1.6430124308686529</v>
      </c>
      <c r="F35" s="33">
        <f>SUM(F21:F34)</f>
        <v>17246.699999999997</v>
      </c>
      <c r="G35" s="35">
        <f>((F21*G21)+(F22*G22)+(F23*G23)+(F24*G24)+(F25*G25)+(F26*G26)+(F27*G27)+(F28*G28)+(F29*G29)+(F30*G30)+(F31*G31)+(F32*G32)+(F33*G33)+(F34*G34))/F35</f>
        <v>0.28552489461752112</v>
      </c>
      <c r="H35" s="33">
        <f>SUM(H21:H34)</f>
        <v>676</v>
      </c>
      <c r="I35" s="35">
        <f>((H21*I21)+(H22*I22)+(H23*I23)+(H24*I24)+(H25*I25)+(H26*I26)+(H27*I27)+(H28*I28)+(H29*I29)+(H30*I30)+(H31*I31)+(H32*I32)+(H33*I33)+(H34*I34))/H35</f>
        <v>3.9987751479289946</v>
      </c>
      <c r="J35" s="33">
        <f>SUM(J21:J34)</f>
        <v>20412.100000000002</v>
      </c>
      <c r="K35" s="35">
        <f>((J21*K21)+(J22*K22)+(J23*K23)+(J24*K24)+(J25*K25)+(J26*K26)+(J27*K27)+(J28*K28)+(J29*K29)+(J30*K30)+(J31*K31)+(J32*K32)+(J33*K33)+(J34*K34))/J35</f>
        <v>2.0081898432792311</v>
      </c>
      <c r="L35" s="33">
        <f>SUM(L21:L34)</f>
        <v>2180.5</v>
      </c>
      <c r="M35" s="35">
        <f>((L21*M21)+(L22*M22)+(L23*M23)+(L24*M24)+(L25*M25)+(L26*M26)+(L27*M27)+(L28*M28)+(L29*M29)+(L30*M30)+(L31*M31)+(L32*M32)+(L33*M33)+(L34*M34))/L35</f>
        <v>0.215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pageSetup paperSize="9" orientation="portrait" r:id="rId1"/>
  <ignoredErrors>
    <ignoredError sqref="C35:D35 E35:F35 G35:H35 I35:J35 K35:L35 D14:F14 C1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B21" sqref="B21:M34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36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35910.9</v>
      </c>
      <c r="C12" s="11">
        <f t="shared" si="0"/>
        <v>4.5865883311195201</v>
      </c>
      <c r="D12" s="10">
        <f t="shared" si="0"/>
        <v>311659.89999999997</v>
      </c>
      <c r="E12" s="11">
        <f t="shared" si="0"/>
        <v>1.8152269878158849</v>
      </c>
      <c r="F12" s="10">
        <f t="shared" si="0"/>
        <v>35409.4</v>
      </c>
      <c r="G12" s="11">
        <f t="shared" si="0"/>
        <v>0.35124679887261573</v>
      </c>
    </row>
    <row r="13" spans="1:7" x14ac:dyDescent="0.2">
      <c r="A13" s="12" t="s">
        <v>11</v>
      </c>
      <c r="B13" s="13">
        <f t="shared" ref="B13:G13" si="1">H35</f>
        <v>652</v>
      </c>
      <c r="C13" s="14">
        <f t="shared" si="1"/>
        <v>3.7675644171779146</v>
      </c>
      <c r="D13" s="13">
        <f t="shared" si="1"/>
        <v>19255.099999999995</v>
      </c>
      <c r="E13" s="14">
        <f t="shared" si="1"/>
        <v>2.0682485315578734</v>
      </c>
      <c r="F13" s="13">
        <f t="shared" si="1"/>
        <v>5638.8</v>
      </c>
      <c r="G13" s="14">
        <f t="shared" si="1"/>
        <v>0.25314116478683407</v>
      </c>
    </row>
    <row r="14" spans="1:7" s="29" customFormat="1" x14ac:dyDescent="0.2">
      <c r="A14" s="30" t="s">
        <v>12</v>
      </c>
      <c r="B14" s="33">
        <f>SUM(B12:B13)</f>
        <v>36562.9</v>
      </c>
      <c r="C14" s="34">
        <f>((B12*C12)+(B13*C13))/B14</f>
        <v>4.571983264456593</v>
      </c>
      <c r="D14" s="33">
        <f>SUM(D12:D13)</f>
        <v>330914.99999999994</v>
      </c>
      <c r="E14" s="34">
        <f>((D12*E12)+(D13*E13))/D14</f>
        <v>1.8299496662284875</v>
      </c>
      <c r="F14" s="33">
        <f>SUM(F12:F13)</f>
        <v>41048.200000000004</v>
      </c>
      <c r="G14" s="34">
        <f>((F12*G12)+(F13*G13))/F14</f>
        <v>0.33777000696741871</v>
      </c>
    </row>
    <row r="17" spans="1:13" s="29" customFormat="1" ht="15.75" x14ac:dyDescent="0.25">
      <c r="A17" s="28" t="s">
        <v>37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951.2</v>
      </c>
      <c r="C21" s="11">
        <v>4.0750000000000002</v>
      </c>
      <c r="D21" s="10">
        <v>5711</v>
      </c>
      <c r="E21" s="11">
        <v>0.92300000000000004</v>
      </c>
      <c r="F21" s="10">
        <v>0</v>
      </c>
      <c r="G21" s="16">
        <v>0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1004.8</v>
      </c>
      <c r="C22" s="14">
        <v>4.8600000000000003</v>
      </c>
      <c r="D22" s="13">
        <v>17269.7</v>
      </c>
      <c r="E22" s="14">
        <v>1.74</v>
      </c>
      <c r="F22" s="13">
        <v>0</v>
      </c>
      <c r="G22" s="15">
        <v>0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2204.8000000000002</v>
      </c>
      <c r="C23" s="14">
        <v>5.298</v>
      </c>
      <c r="D23" s="13">
        <v>35291.800000000003</v>
      </c>
      <c r="E23" s="14">
        <v>2.1179999999999999</v>
      </c>
      <c r="F23" s="13">
        <v>13514.9</v>
      </c>
      <c r="G23" s="14">
        <v>0.33100000000000002</v>
      </c>
      <c r="H23" s="13">
        <v>0</v>
      </c>
      <c r="I23" s="15">
        <v>0</v>
      </c>
      <c r="J23" s="13">
        <v>2276.4</v>
      </c>
      <c r="K23" s="14">
        <v>4.2</v>
      </c>
      <c r="L23" s="13">
        <v>0</v>
      </c>
      <c r="M23" s="15">
        <v>0</v>
      </c>
    </row>
    <row r="24" spans="1:13" x14ac:dyDescent="0.2">
      <c r="A24" s="12" t="s">
        <v>17</v>
      </c>
      <c r="B24" s="13">
        <v>1828.7</v>
      </c>
      <c r="C24" s="14">
        <v>4.7549999999999999</v>
      </c>
      <c r="D24" s="13">
        <v>25669.7</v>
      </c>
      <c r="E24" s="14">
        <v>1.8919999999999999</v>
      </c>
      <c r="F24" s="17">
        <v>1897.1</v>
      </c>
      <c r="G24" s="18">
        <v>0.53800000000000003</v>
      </c>
      <c r="H24" s="13">
        <v>628</v>
      </c>
      <c r="I24" s="14">
        <v>3.7570000000000001</v>
      </c>
      <c r="J24" s="13">
        <v>12013.4</v>
      </c>
      <c r="K24" s="14">
        <v>1.6779999999999999</v>
      </c>
      <c r="L24" s="13">
        <v>5270</v>
      </c>
      <c r="M24" s="14">
        <v>0.25700000000000001</v>
      </c>
    </row>
    <row r="25" spans="1:13" x14ac:dyDescent="0.2">
      <c r="A25" s="12" t="s">
        <v>18</v>
      </c>
      <c r="B25" s="13">
        <v>901.3</v>
      </c>
      <c r="C25" s="14">
        <v>4.8609999999999998</v>
      </c>
      <c r="D25" s="13">
        <v>9913.4</v>
      </c>
      <c r="E25" s="14">
        <v>2.089</v>
      </c>
      <c r="F25" s="13">
        <v>864.7</v>
      </c>
      <c r="G25" s="14">
        <v>0.30199999999999999</v>
      </c>
      <c r="H25" s="13">
        <v>0</v>
      </c>
      <c r="I25" s="15">
        <v>0</v>
      </c>
      <c r="J25" s="13">
        <v>2489.1</v>
      </c>
      <c r="K25" s="14">
        <v>1.756</v>
      </c>
      <c r="L25" s="13">
        <v>0</v>
      </c>
      <c r="M25" s="15">
        <v>0</v>
      </c>
    </row>
    <row r="26" spans="1:13" x14ac:dyDescent="0.2">
      <c r="A26" s="12" t="s">
        <v>19</v>
      </c>
      <c r="B26" s="13">
        <v>4062.4</v>
      </c>
      <c r="C26" s="14">
        <v>5.4340000000000002</v>
      </c>
      <c r="D26" s="13">
        <v>55725.5</v>
      </c>
      <c r="E26" s="14">
        <v>2.1970000000000001</v>
      </c>
      <c r="F26" s="13">
        <v>13943.8</v>
      </c>
      <c r="G26" s="14">
        <v>0.32300000000000001</v>
      </c>
      <c r="H26" s="13">
        <v>0</v>
      </c>
      <c r="I26" s="15">
        <v>0</v>
      </c>
      <c r="J26" s="13">
        <v>863.1</v>
      </c>
      <c r="K26" s="14">
        <v>3.4940000000000002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701.1</v>
      </c>
      <c r="C27" s="14">
        <v>6.4969999999999999</v>
      </c>
      <c r="D27" s="13">
        <v>21511.7</v>
      </c>
      <c r="E27" s="14">
        <v>2.0659999999999998</v>
      </c>
      <c r="F27" s="13">
        <v>872.1</v>
      </c>
      <c r="G27" s="14">
        <v>0.432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3488.4</v>
      </c>
      <c r="C28" s="14">
        <v>5.1630000000000003</v>
      </c>
      <c r="D28" s="13">
        <v>33088</v>
      </c>
      <c r="E28" s="14">
        <v>1.986</v>
      </c>
      <c r="F28" s="13">
        <v>613.70000000000005</v>
      </c>
      <c r="G28" s="14">
        <v>0.54500000000000004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4182.1000000000004</v>
      </c>
      <c r="C29" s="14">
        <v>3.8730000000000002</v>
      </c>
      <c r="D29" s="13">
        <v>31874.3</v>
      </c>
      <c r="E29" s="14">
        <v>1.4830000000000001</v>
      </c>
      <c r="F29" s="13">
        <v>650</v>
      </c>
      <c r="G29" s="14">
        <v>0.56799999999999995</v>
      </c>
      <c r="H29" s="13">
        <v>0</v>
      </c>
      <c r="I29" s="15">
        <v>0</v>
      </c>
      <c r="J29" s="13">
        <v>1173.0999999999999</v>
      </c>
      <c r="K29" s="14">
        <v>0.95499999999999996</v>
      </c>
      <c r="L29" s="13">
        <v>0</v>
      </c>
      <c r="M29" s="15">
        <v>0</v>
      </c>
    </row>
    <row r="30" spans="1:13" x14ac:dyDescent="0.2">
      <c r="A30" s="12" t="s">
        <v>23</v>
      </c>
      <c r="B30" s="13">
        <v>6254.8</v>
      </c>
      <c r="C30" s="14">
        <v>4.6079999999999997</v>
      </c>
      <c r="D30" s="13">
        <v>25709.5</v>
      </c>
      <c r="E30" s="14">
        <v>1.361</v>
      </c>
      <c r="F30" s="13">
        <v>782.9</v>
      </c>
      <c r="G30" s="14">
        <v>0.222</v>
      </c>
      <c r="H30" s="13">
        <v>0</v>
      </c>
      <c r="I30" s="15">
        <v>0</v>
      </c>
      <c r="J30" s="13">
        <v>333.6</v>
      </c>
      <c r="K30" s="14">
        <v>3.613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1978.2</v>
      </c>
      <c r="C31" s="14">
        <v>4.4409999999999998</v>
      </c>
      <c r="D31" s="13">
        <v>15811.8</v>
      </c>
      <c r="E31" s="14">
        <v>1.4379999999999999</v>
      </c>
      <c r="F31" s="13">
        <v>1104.5</v>
      </c>
      <c r="G31" s="14">
        <v>0.35299999999999998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7658.2</v>
      </c>
      <c r="C32" s="14">
        <v>3.71</v>
      </c>
      <c r="D32" s="13">
        <v>26020.7</v>
      </c>
      <c r="E32" s="14">
        <v>1.27</v>
      </c>
      <c r="F32" s="13">
        <v>1163.3</v>
      </c>
      <c r="G32" s="14">
        <v>0.45900000000000002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2947</v>
      </c>
      <c r="E33" s="14">
        <v>1.56</v>
      </c>
      <c r="F33" s="13">
        <v>0</v>
      </c>
      <c r="G33" s="15">
        <v>0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694.9</v>
      </c>
      <c r="C34" s="14">
        <v>6.2370000000000001</v>
      </c>
      <c r="D34" s="13">
        <v>5115.8</v>
      </c>
      <c r="E34" s="14">
        <v>2.1819999999999999</v>
      </c>
      <c r="F34" s="13">
        <v>2.4</v>
      </c>
      <c r="G34" s="14">
        <v>0.13300000000000001</v>
      </c>
      <c r="H34" s="13">
        <v>24</v>
      </c>
      <c r="I34" s="14">
        <v>4.0439999999999996</v>
      </c>
      <c r="J34" s="13">
        <v>106.4</v>
      </c>
      <c r="K34" s="14">
        <v>3.6920000000000002</v>
      </c>
      <c r="L34" s="13">
        <v>368.8</v>
      </c>
      <c r="M34" s="14">
        <v>0.19800000000000001</v>
      </c>
    </row>
    <row r="35" spans="1:13" s="29" customFormat="1" x14ac:dyDescent="0.2">
      <c r="A35" s="30" t="s">
        <v>12</v>
      </c>
      <c r="B35" s="33">
        <f>SUM(B21:B34)</f>
        <v>35910.9</v>
      </c>
      <c r="C35" s="35">
        <f>((B21*C21)+(B22*C22)+(B23*C23)+(B24*C24)+(B25*C25)+(B26*C26)+(B27*C27)+(B28*C28)+(B29*C29)+(B30*C30)+(B31*C31)+(B32*C32)+(B33*C33)+(B34*C34))/B35</f>
        <v>4.5865883311195201</v>
      </c>
      <c r="D35" s="33">
        <f>SUM(D21:D34)</f>
        <v>311659.89999999997</v>
      </c>
      <c r="E35" s="35">
        <f>((D21*E21)+(D22*E22)+(D23*E23)+(D24*E24)+(D25*E25)+(D26*E26)+(D27*E27)+(D28*E28)+(D29*E29)+(D30*E30)+(D31*E31)+(D32*E32)+(D33*E33)+(D34*E34))/D35</f>
        <v>1.8152269878158849</v>
      </c>
      <c r="F35" s="33">
        <f>SUM(F21:F34)</f>
        <v>35409.4</v>
      </c>
      <c r="G35" s="35">
        <f>((F21*G21)+(F22*G22)+(F23*G23)+(F24*G24)+(F25*G25)+(F26*G26)+(F27*G27)+(F28*G28)+(F29*G29)+(F30*G30)+(F31*G31)+(F32*G32)+(F33*G33)+(F34*G34))/F35</f>
        <v>0.35124679887261573</v>
      </c>
      <c r="H35" s="33">
        <f>SUM(H21:H34)</f>
        <v>652</v>
      </c>
      <c r="I35" s="35">
        <f>((H21*I21)+(H22*I22)+(H23*I23)+(H24*I24)+(H25*I25)+(H26*I26)+(H27*I27)+(H28*I28)+(H29*I29)+(H30*I30)+(H31*I31)+(H32*I32)+(H33*I33)+(H34*I34))/H35</f>
        <v>3.7675644171779146</v>
      </c>
      <c r="J35" s="33">
        <f>SUM(J21:J34)</f>
        <v>19255.099999999995</v>
      </c>
      <c r="K35" s="35">
        <f>((J21*K21)+(J22*K22)+(J23*K23)+(J24*K24)+(J25*K25)+(J26*K26)+(J27*K27)+(J28*K28)+(J29*K29)+(J30*K30)+(J31*K31)+(J32*K32)+(J33*K33)+(J34*K34))/J35</f>
        <v>2.0682485315578734</v>
      </c>
      <c r="L35" s="33">
        <f>SUM(L21:L34)</f>
        <v>5638.8</v>
      </c>
      <c r="M35" s="35">
        <f>((L21*M21)+(L22*M22)+(L23*M23)+(L24*M24)+(L25*M25)+(L26*M26)+(L27*M27)+(L28*M28)+(L29*M29)+(L30*M30)+(L31*M31)+(L32*M32)+(L33*M33)+(L34*M34))/L35</f>
        <v>0.25314116478683407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D14 F14" formula="1"/>
    <ignoredError sqref="G14" evalError="1"/>
    <ignoredError sqref="C14 E14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7" sqref="A7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38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21953.1</v>
      </c>
      <c r="C12" s="11">
        <f t="shared" si="0"/>
        <v>4.5628502853811082</v>
      </c>
      <c r="D12" s="10">
        <f t="shared" si="0"/>
        <v>299608.60000000003</v>
      </c>
      <c r="E12" s="11">
        <f t="shared" si="0"/>
        <v>1.9757570456922797</v>
      </c>
      <c r="F12" s="10">
        <f t="shared" si="0"/>
        <v>87561</v>
      </c>
      <c r="G12" s="11">
        <f t="shared" si="0"/>
        <v>0.32433523372277612</v>
      </c>
    </row>
    <row r="13" spans="1:7" x14ac:dyDescent="0.2">
      <c r="A13" s="12" t="s">
        <v>11</v>
      </c>
      <c r="B13" s="13">
        <f t="shared" ref="B13:G13" si="1">H35</f>
        <v>415</v>
      </c>
      <c r="C13" s="14">
        <f t="shared" si="1"/>
        <v>4.0955879518072296</v>
      </c>
      <c r="D13" s="13">
        <f t="shared" si="1"/>
        <v>18100.899999999998</v>
      </c>
      <c r="E13" s="14">
        <f t="shared" si="1"/>
        <v>2.1286707235551829</v>
      </c>
      <c r="F13" s="13">
        <f t="shared" si="1"/>
        <v>8311</v>
      </c>
      <c r="G13" s="14">
        <f t="shared" si="1"/>
        <v>0.32363304054867043</v>
      </c>
    </row>
    <row r="14" spans="1:7" s="29" customFormat="1" x14ac:dyDescent="0.2">
      <c r="A14" s="30" t="s">
        <v>12</v>
      </c>
      <c r="B14" s="33">
        <f>SUM(B12:B13)</f>
        <v>22368.1</v>
      </c>
      <c r="C14" s="34">
        <f>((B12*C12)+(B13*C13))/B14</f>
        <v>4.5541810703635983</v>
      </c>
      <c r="D14" s="33">
        <f>SUM(D12:D13)</f>
        <v>317709.50000000006</v>
      </c>
      <c r="E14" s="34">
        <f>((D12*E12)+(D13*E13))/D14</f>
        <v>1.9844690143039472</v>
      </c>
      <c r="F14" s="33">
        <f>SUM(F12:F13)</f>
        <v>95872</v>
      </c>
      <c r="G14" s="34">
        <f>((F12*G12)+(F13*G13))/F14</f>
        <v>0.32427436164886514</v>
      </c>
    </row>
    <row r="17" spans="1:13" s="29" customFormat="1" ht="15.75" x14ac:dyDescent="0.25">
      <c r="A17" s="28" t="s">
        <v>39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699.3</v>
      </c>
      <c r="C21" s="11">
        <v>4.5410000000000004</v>
      </c>
      <c r="D21" s="10">
        <v>5686.3</v>
      </c>
      <c r="E21" s="11">
        <v>1.0629999999999999</v>
      </c>
      <c r="F21" s="10">
        <v>155.4</v>
      </c>
      <c r="G21" s="11">
        <v>0.19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79.8</v>
      </c>
      <c r="C22" s="14">
        <v>7.39</v>
      </c>
      <c r="D22" s="13">
        <v>16608.900000000001</v>
      </c>
      <c r="E22" s="14">
        <v>1.99</v>
      </c>
      <c r="F22" s="13">
        <v>2367.5</v>
      </c>
      <c r="G22" s="14">
        <v>0.46800000000000003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992.9</v>
      </c>
      <c r="C23" s="14">
        <v>5.5730000000000004</v>
      </c>
      <c r="D23" s="13">
        <v>34123.199999999997</v>
      </c>
      <c r="E23" s="14">
        <v>2.2919999999999998</v>
      </c>
      <c r="F23" s="13">
        <v>20370.2</v>
      </c>
      <c r="G23" s="14">
        <v>0.36</v>
      </c>
      <c r="H23" s="13">
        <v>0</v>
      </c>
      <c r="I23" s="15">
        <v>0</v>
      </c>
      <c r="J23" s="13">
        <v>1831.6</v>
      </c>
      <c r="K23" s="14">
        <v>4.3289999999999997</v>
      </c>
      <c r="L23" s="13">
        <v>0</v>
      </c>
      <c r="M23" s="15">
        <v>0</v>
      </c>
    </row>
    <row r="24" spans="1:13" x14ac:dyDescent="0.2">
      <c r="A24" s="12" t="s">
        <v>17</v>
      </c>
      <c r="B24" s="13">
        <v>691.2</v>
      </c>
      <c r="C24" s="14">
        <v>4.7789999999999999</v>
      </c>
      <c r="D24" s="13">
        <v>24662.799999999999</v>
      </c>
      <c r="E24" s="14">
        <v>2.0289999999999999</v>
      </c>
      <c r="F24" s="17">
        <v>9349.1</v>
      </c>
      <c r="G24" s="18">
        <v>0.36199999999999999</v>
      </c>
      <c r="H24" s="13">
        <v>391</v>
      </c>
      <c r="I24" s="14">
        <v>4.0750000000000002</v>
      </c>
      <c r="J24" s="13">
        <v>11489.5</v>
      </c>
      <c r="K24" s="14">
        <v>1.78</v>
      </c>
      <c r="L24" s="13">
        <v>6995.7</v>
      </c>
      <c r="M24" s="14">
        <v>0.32300000000000001</v>
      </c>
    </row>
    <row r="25" spans="1:13" x14ac:dyDescent="0.2">
      <c r="A25" s="12" t="s">
        <v>18</v>
      </c>
      <c r="B25" s="13">
        <v>501.7</v>
      </c>
      <c r="C25" s="14">
        <v>5.1449999999999996</v>
      </c>
      <c r="D25" s="13">
        <v>9506.6</v>
      </c>
      <c r="E25" s="14">
        <v>2.2130000000000001</v>
      </c>
      <c r="F25" s="13">
        <v>5725.3</v>
      </c>
      <c r="G25" s="14">
        <v>0.21099999999999999</v>
      </c>
      <c r="H25" s="13">
        <v>0</v>
      </c>
      <c r="I25" s="15">
        <v>0</v>
      </c>
      <c r="J25" s="13">
        <v>2329.1</v>
      </c>
      <c r="K25" s="14">
        <v>1.907</v>
      </c>
      <c r="L25" s="13">
        <v>947.4</v>
      </c>
      <c r="M25" s="14">
        <v>0.32700000000000001</v>
      </c>
    </row>
    <row r="26" spans="1:13" x14ac:dyDescent="0.2">
      <c r="A26" s="12" t="s">
        <v>19</v>
      </c>
      <c r="B26" s="13">
        <v>1670.9</v>
      </c>
      <c r="C26" s="14">
        <v>5.4770000000000003</v>
      </c>
      <c r="D26" s="13">
        <v>51058.8</v>
      </c>
      <c r="E26" s="14">
        <v>2.3980000000000001</v>
      </c>
      <c r="F26" s="13">
        <v>21185.3</v>
      </c>
      <c r="G26" s="14">
        <v>0.33100000000000002</v>
      </c>
      <c r="H26" s="13">
        <v>0</v>
      </c>
      <c r="I26" s="15">
        <v>0</v>
      </c>
      <c r="J26" s="13">
        <v>721.1</v>
      </c>
      <c r="K26" s="14">
        <v>3.782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0</v>
      </c>
      <c r="C27" s="15">
        <v>0</v>
      </c>
      <c r="D27" s="13">
        <v>21261.1</v>
      </c>
      <c r="E27" s="14">
        <v>2.2949999999999999</v>
      </c>
      <c r="F27" s="13">
        <v>5043</v>
      </c>
      <c r="G27" s="14">
        <v>0.27500000000000002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2467.6</v>
      </c>
      <c r="C28" s="14">
        <v>5.3620000000000001</v>
      </c>
      <c r="D28" s="13">
        <v>31056</v>
      </c>
      <c r="E28" s="14">
        <v>2.1629999999999998</v>
      </c>
      <c r="F28" s="13">
        <v>5817.3</v>
      </c>
      <c r="G28" s="14">
        <v>0.34499999999999997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3063.4</v>
      </c>
      <c r="C29" s="14">
        <v>3.8660000000000001</v>
      </c>
      <c r="D29" s="13">
        <v>31218.7</v>
      </c>
      <c r="E29" s="14">
        <v>1.59</v>
      </c>
      <c r="F29" s="13">
        <v>4121.5</v>
      </c>
      <c r="G29" s="14">
        <v>0.27100000000000002</v>
      </c>
      <c r="H29" s="13">
        <v>0</v>
      </c>
      <c r="I29" s="15">
        <v>0</v>
      </c>
      <c r="J29" s="13">
        <v>1168.7</v>
      </c>
      <c r="K29" s="14">
        <v>1.0880000000000001</v>
      </c>
      <c r="L29" s="13">
        <v>0</v>
      </c>
      <c r="M29" s="15">
        <v>0</v>
      </c>
    </row>
    <row r="30" spans="1:13" x14ac:dyDescent="0.2">
      <c r="A30" s="12" t="s">
        <v>23</v>
      </c>
      <c r="B30" s="13">
        <v>3797.1</v>
      </c>
      <c r="C30" s="14">
        <v>4.6379999999999999</v>
      </c>
      <c r="D30" s="13">
        <v>24975.599999999999</v>
      </c>
      <c r="E30" s="14">
        <v>1.506</v>
      </c>
      <c r="F30" s="13">
        <v>5257.2</v>
      </c>
      <c r="G30" s="14">
        <v>0.27500000000000002</v>
      </c>
      <c r="H30" s="13">
        <v>0</v>
      </c>
      <c r="I30" s="15">
        <v>0</v>
      </c>
      <c r="J30" s="13">
        <v>332.6</v>
      </c>
      <c r="K30" s="14">
        <v>3.8460000000000001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1477.4</v>
      </c>
      <c r="C31" s="14">
        <v>4.4660000000000002</v>
      </c>
      <c r="D31" s="13">
        <v>15670.9</v>
      </c>
      <c r="E31" s="14">
        <v>1.577</v>
      </c>
      <c r="F31" s="13">
        <v>3397.8</v>
      </c>
      <c r="G31" s="14">
        <v>0.255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6272.8</v>
      </c>
      <c r="C32" s="14">
        <v>3.774</v>
      </c>
      <c r="D32" s="13">
        <v>25692.9</v>
      </c>
      <c r="E32" s="14">
        <v>1.407</v>
      </c>
      <c r="F32" s="13">
        <v>3496.5</v>
      </c>
      <c r="G32" s="14">
        <v>0.32200000000000001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2939.5</v>
      </c>
      <c r="E33" s="14">
        <v>1.6930000000000001</v>
      </c>
      <c r="F33" s="13">
        <v>0</v>
      </c>
      <c r="G33" s="15">
        <v>0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239</v>
      </c>
      <c r="C34" s="14">
        <v>12.038</v>
      </c>
      <c r="D34" s="13">
        <v>5147.3</v>
      </c>
      <c r="E34" s="14">
        <v>2.3450000000000002</v>
      </c>
      <c r="F34" s="13">
        <v>1274.9000000000001</v>
      </c>
      <c r="G34" s="14">
        <v>0.29399999999999998</v>
      </c>
      <c r="H34" s="13">
        <v>24</v>
      </c>
      <c r="I34" s="14">
        <v>4.431</v>
      </c>
      <c r="J34" s="13">
        <v>228.3</v>
      </c>
      <c r="K34" s="14">
        <v>1.8879999999999999</v>
      </c>
      <c r="L34" s="13">
        <v>367.9</v>
      </c>
      <c r="M34" s="14">
        <v>0.32700000000000001</v>
      </c>
    </row>
    <row r="35" spans="1:13" s="29" customFormat="1" x14ac:dyDescent="0.2">
      <c r="A35" s="30" t="s">
        <v>12</v>
      </c>
      <c r="B35" s="33">
        <f>SUM(B21:B34)</f>
        <v>21953.1</v>
      </c>
      <c r="C35" s="35">
        <f>((B21*C21)+(B22*C22)+(B23*C23)+(B24*C24)+(B25*C25)+(B26*C26)+(B27*C27)+(B28*C28)+(B29*C29)+(B30*C30)+(B31*C31)+(B32*C32)+(B33*C33)+(B34*C34))/B35</f>
        <v>4.5628502853811082</v>
      </c>
      <c r="D35" s="33">
        <f>SUM(D21:D34)</f>
        <v>299608.60000000003</v>
      </c>
      <c r="E35" s="35">
        <f>((D21*E21)+(D22*E22)+(D23*E23)+(D24*E24)+(D25*E25)+(D26*E26)+(D27*E27)+(D28*E28)+(D29*E29)+(D30*E30)+(D31*E31)+(D32*E32)+(D33*E33)+(D34*E34))/D35</f>
        <v>1.9757570456922797</v>
      </c>
      <c r="F35" s="33">
        <f>SUM(F21:F34)</f>
        <v>87561</v>
      </c>
      <c r="G35" s="35">
        <f>((F21*G21)+(F22*G22)+(F23*G23)+(F24*G24)+(F25*G25)+(F26*G26)+(F27*G27)+(F28*G28)+(F29*G29)+(F30*G30)+(F31*G31)+(F32*G32)+(F33*G33)+(F34*G34))/F35</f>
        <v>0.32433523372277612</v>
      </c>
      <c r="H35" s="33">
        <f>SUM(H21:H34)</f>
        <v>415</v>
      </c>
      <c r="I35" s="35">
        <f>((H21*I21)+(H22*I22)+(H23*I23)+(H24*I24)+(H25*I25)+(H26*I26)+(H27*I27)+(H28*I28)+(H29*I29)+(H30*I30)+(H31*I31)+(H32*I32)+(H33*I33)+(H34*I34))/H35</f>
        <v>4.0955879518072296</v>
      </c>
      <c r="J35" s="33">
        <f>SUM(J21:J34)</f>
        <v>18100.899999999998</v>
      </c>
      <c r="K35" s="35">
        <f>((J21*K21)+(J22*K22)+(J23*K23)+(J24*K24)+(J25*K25)+(J26*K26)+(J27*K27)+(J28*K28)+(J29*K29)+(J30*K30)+(J31*K31)+(J32*K32)+(J33*K33)+(J34*K34))/J35</f>
        <v>2.1286707235551829</v>
      </c>
      <c r="L35" s="33">
        <f>SUM(L21:L34)</f>
        <v>8311</v>
      </c>
      <c r="M35" s="35">
        <f>((L21*M21)+(L22*M22)+(L23*M23)+(L24*M24)+(L25*M25)+(L26*M26)+(L27*M27)+(L28*M28)+(L29*M29)+(L30*M30)+(L31*M31)+(L32*M32)+(L33*M33)+(L34*M34))/L35</f>
        <v>0.32363304054867043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C35:D35 E35:F35 G35:H35 I35:J35 K35:L35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41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11607.1</v>
      </c>
      <c r="C12" s="11">
        <f t="shared" si="0"/>
        <v>4.423812976540221</v>
      </c>
      <c r="D12" s="10">
        <f t="shared" si="0"/>
        <v>285633.50000000006</v>
      </c>
      <c r="E12" s="11">
        <f t="shared" si="0"/>
        <v>2.1550262056096359</v>
      </c>
      <c r="F12" s="10">
        <f t="shared" si="0"/>
        <v>135756.9</v>
      </c>
      <c r="G12" s="11">
        <f t="shared" si="0"/>
        <v>0.34746597410518359</v>
      </c>
    </row>
    <row r="13" spans="1:7" x14ac:dyDescent="0.2">
      <c r="A13" s="12" t="s">
        <v>11</v>
      </c>
      <c r="B13" s="13">
        <f t="shared" ref="B13:G13" si="1">H35</f>
        <v>272</v>
      </c>
      <c r="C13" s="14">
        <f t="shared" si="1"/>
        <v>4.264977941176471</v>
      </c>
      <c r="D13" s="13">
        <f t="shared" si="1"/>
        <v>16645.100000000002</v>
      </c>
      <c r="E13" s="14">
        <f t="shared" si="1"/>
        <v>2.239371034118149</v>
      </c>
      <c r="F13" s="13">
        <f t="shared" si="1"/>
        <v>9395.9</v>
      </c>
      <c r="G13" s="14">
        <f t="shared" si="1"/>
        <v>0.46038332677018706</v>
      </c>
    </row>
    <row r="14" spans="1:7" s="29" customFormat="1" x14ac:dyDescent="0.2">
      <c r="A14" s="30" t="s">
        <v>12</v>
      </c>
      <c r="B14" s="33">
        <f>SUM(B12:B13)</f>
        <v>11879.1</v>
      </c>
      <c r="C14" s="34">
        <f>((B12*C12)+(B13*C13))/B14</f>
        <v>4.4201760739449956</v>
      </c>
      <c r="D14" s="33">
        <f>SUM(D12:D13)</f>
        <v>302278.60000000003</v>
      </c>
      <c r="E14" s="34">
        <f>((D12*E12)+(D13*E13))/D14</f>
        <v>2.1596706895559259</v>
      </c>
      <c r="F14" s="33">
        <f>SUM(F12:F13)</f>
        <v>145152.79999999999</v>
      </c>
      <c r="G14" s="34">
        <f>((F12*G12)+(F13*G13))/F14</f>
        <v>0.3547752382317117</v>
      </c>
    </row>
    <row r="17" spans="1:13" s="29" customFormat="1" ht="15.75" x14ac:dyDescent="0.25">
      <c r="A17" s="28" t="s">
        <v>40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648.20000000000005</v>
      </c>
      <c r="C21" s="11">
        <v>5.0919999999999996</v>
      </c>
      <c r="D21" s="10">
        <v>5668.7</v>
      </c>
      <c r="E21" s="11">
        <v>1.2789999999999999</v>
      </c>
      <c r="F21" s="10">
        <v>154</v>
      </c>
      <c r="G21" s="11">
        <v>0.27600000000000002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0</v>
      </c>
      <c r="C22" s="15">
        <v>0</v>
      </c>
      <c r="D22" s="13">
        <v>15396.1</v>
      </c>
      <c r="E22" s="14">
        <v>2.2679999999999998</v>
      </c>
      <c r="F22" s="13">
        <v>2358.1</v>
      </c>
      <c r="G22" s="14">
        <v>0.59699999999999998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0</v>
      </c>
      <c r="C23" s="15">
        <v>0</v>
      </c>
      <c r="D23" s="13">
        <v>30523.7</v>
      </c>
      <c r="E23" s="14">
        <v>2.536</v>
      </c>
      <c r="F23" s="13">
        <v>22422.1</v>
      </c>
      <c r="G23" s="14">
        <v>0.5</v>
      </c>
      <c r="H23" s="13">
        <v>0</v>
      </c>
      <c r="I23" s="15">
        <v>0</v>
      </c>
      <c r="J23" s="13">
        <v>1396.5</v>
      </c>
      <c r="K23" s="14">
        <v>4.6500000000000004</v>
      </c>
      <c r="L23" s="13">
        <v>0</v>
      </c>
      <c r="M23" s="15">
        <v>0</v>
      </c>
    </row>
    <row r="24" spans="1:13" x14ac:dyDescent="0.2">
      <c r="A24" s="12" t="s">
        <v>17</v>
      </c>
      <c r="B24" s="13">
        <v>368.5</v>
      </c>
      <c r="C24" s="14">
        <v>5.5460000000000003</v>
      </c>
      <c r="D24" s="13">
        <v>22973.9</v>
      </c>
      <c r="E24" s="14">
        <v>2.1739999999999999</v>
      </c>
      <c r="F24" s="17">
        <v>10577</v>
      </c>
      <c r="G24" s="18">
        <v>0.442</v>
      </c>
      <c r="H24" s="13">
        <v>249</v>
      </c>
      <c r="I24" s="14">
        <v>4.2089999999999996</v>
      </c>
      <c r="J24" s="13">
        <v>10649.4</v>
      </c>
      <c r="K24" s="14">
        <v>1.978</v>
      </c>
      <c r="L24" s="13">
        <v>7791.6</v>
      </c>
      <c r="M24" s="14">
        <v>0.45700000000000002</v>
      </c>
    </row>
    <row r="25" spans="1:13" x14ac:dyDescent="0.2">
      <c r="A25" s="12" t="s">
        <v>18</v>
      </c>
      <c r="B25" s="13">
        <v>29.6</v>
      </c>
      <c r="C25" s="14">
        <v>8.1470000000000002</v>
      </c>
      <c r="D25" s="13">
        <v>9371</v>
      </c>
      <c r="E25" s="14">
        <v>2.492</v>
      </c>
      <c r="F25" s="13">
        <v>8765.7999999999993</v>
      </c>
      <c r="G25" s="14">
        <v>0.26100000000000001</v>
      </c>
      <c r="H25" s="13">
        <v>0</v>
      </c>
      <c r="I25" s="15">
        <v>0</v>
      </c>
      <c r="J25" s="13">
        <v>2154.1</v>
      </c>
      <c r="K25" s="14">
        <v>2.093</v>
      </c>
      <c r="L25" s="13">
        <v>946.8</v>
      </c>
      <c r="M25" s="14">
        <v>0.48299999999999998</v>
      </c>
    </row>
    <row r="26" spans="1:13" x14ac:dyDescent="0.2">
      <c r="A26" s="12" t="s">
        <v>19</v>
      </c>
      <c r="B26" s="13">
        <v>99.6</v>
      </c>
      <c r="C26" s="14">
        <v>6.4870000000000001</v>
      </c>
      <c r="D26" s="13">
        <v>47868.3</v>
      </c>
      <c r="E26" s="14">
        <v>2.61</v>
      </c>
      <c r="F26" s="13">
        <v>26380.799999999999</v>
      </c>
      <c r="G26" s="14">
        <v>0.39</v>
      </c>
      <c r="H26" s="13">
        <v>0</v>
      </c>
      <c r="I26" s="15">
        <v>0</v>
      </c>
      <c r="J26" s="13">
        <v>513.20000000000005</v>
      </c>
      <c r="K26" s="14">
        <v>4.0860000000000003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0</v>
      </c>
      <c r="C27" s="15">
        <v>0</v>
      </c>
      <c r="D27" s="13">
        <v>19688.400000000001</v>
      </c>
      <c r="E27" s="14">
        <v>2.4740000000000002</v>
      </c>
      <c r="F27" s="13">
        <v>9276.9</v>
      </c>
      <c r="G27" s="14">
        <v>0.27600000000000002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886.5</v>
      </c>
      <c r="C28" s="14">
        <v>5.4189999999999996</v>
      </c>
      <c r="D28" s="13">
        <v>30722.400000000001</v>
      </c>
      <c r="E28" s="14">
        <v>2.34</v>
      </c>
      <c r="F28" s="13">
        <v>12196.8</v>
      </c>
      <c r="G28" s="14">
        <v>0.3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1711.4</v>
      </c>
      <c r="C29" s="14">
        <v>3.4430000000000001</v>
      </c>
      <c r="D29" s="13">
        <v>30317.599999999999</v>
      </c>
      <c r="E29" s="14">
        <v>1.679</v>
      </c>
      <c r="F29" s="13">
        <v>12406.9</v>
      </c>
      <c r="G29" s="14">
        <v>0.24099999999999999</v>
      </c>
      <c r="H29" s="13">
        <v>0</v>
      </c>
      <c r="I29" s="15">
        <v>0</v>
      </c>
      <c r="J29" s="13">
        <v>1167.2</v>
      </c>
      <c r="K29" s="14">
        <v>1.238</v>
      </c>
      <c r="L29" s="13">
        <v>286.8</v>
      </c>
      <c r="M29" s="14">
        <v>0.34499999999999997</v>
      </c>
    </row>
    <row r="30" spans="1:13" x14ac:dyDescent="0.2">
      <c r="A30" s="12" t="s">
        <v>23</v>
      </c>
      <c r="B30" s="13">
        <v>1732.2</v>
      </c>
      <c r="C30" s="14">
        <v>4.9370000000000003</v>
      </c>
      <c r="D30" s="13">
        <v>24507.200000000001</v>
      </c>
      <c r="E30" s="14">
        <v>1.6879999999999999</v>
      </c>
      <c r="F30" s="13">
        <v>7274.7</v>
      </c>
      <c r="G30" s="14">
        <v>0.31</v>
      </c>
      <c r="H30" s="13">
        <v>0</v>
      </c>
      <c r="I30" s="15">
        <v>0</v>
      </c>
      <c r="J30" s="13">
        <v>291</v>
      </c>
      <c r="K30" s="14">
        <v>3.8769999999999998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996.4</v>
      </c>
      <c r="C31" s="14">
        <v>4.5780000000000003</v>
      </c>
      <c r="D31" s="13">
        <v>15443.8</v>
      </c>
      <c r="E31" s="14">
        <v>1.756</v>
      </c>
      <c r="F31" s="13">
        <v>10127.5</v>
      </c>
      <c r="G31" s="14">
        <v>0.23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4970.6000000000004</v>
      </c>
      <c r="C32" s="14">
        <v>3.8980000000000001</v>
      </c>
      <c r="D32" s="13">
        <v>25484.3</v>
      </c>
      <c r="E32" s="14">
        <v>1.5760000000000001</v>
      </c>
      <c r="F32" s="13">
        <v>9042.1</v>
      </c>
      <c r="G32" s="14">
        <v>0.254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2933.9</v>
      </c>
      <c r="E33" s="14">
        <v>1.8720000000000001</v>
      </c>
      <c r="F33" s="13">
        <v>809.7</v>
      </c>
      <c r="G33" s="14">
        <v>0.159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164.1</v>
      </c>
      <c r="C34" s="14">
        <v>11.766999999999999</v>
      </c>
      <c r="D34" s="13">
        <v>4734.2</v>
      </c>
      <c r="E34" s="14">
        <v>2.5539999999999998</v>
      </c>
      <c r="F34" s="13">
        <v>3964.5</v>
      </c>
      <c r="G34" s="14">
        <v>0.26200000000000001</v>
      </c>
      <c r="H34" s="13">
        <v>23</v>
      </c>
      <c r="I34" s="14">
        <v>4.8710000000000004</v>
      </c>
      <c r="J34" s="13">
        <v>473.7</v>
      </c>
      <c r="K34" s="14">
        <v>1.135</v>
      </c>
      <c r="L34" s="13">
        <v>370.7</v>
      </c>
      <c r="M34" s="14">
        <v>0.56299999999999994</v>
      </c>
    </row>
    <row r="35" spans="1:13" s="29" customFormat="1" x14ac:dyDescent="0.2">
      <c r="A35" s="30" t="s">
        <v>12</v>
      </c>
      <c r="B35" s="33">
        <f>SUM(B21:B34)</f>
        <v>11607.1</v>
      </c>
      <c r="C35" s="35">
        <f>((B21*C21)+(B22*C22)+(B23*C23)+(B24*C24)+(B25*C25)+(B26*C26)+(B27*C27)+(B28*C28)+(B29*C29)+(B30*C30)+(B31*C31)+(B32*C32)+(B33*C33)+(B34*C34))/B35</f>
        <v>4.423812976540221</v>
      </c>
      <c r="D35" s="33">
        <f>SUM(D21:D34)</f>
        <v>285633.50000000006</v>
      </c>
      <c r="E35" s="35">
        <f>((D21*E21)+(D22*E22)+(D23*E23)+(D24*E24)+(D25*E25)+(D26*E26)+(D27*E27)+(D28*E28)+(D29*E29)+(D30*E30)+(D31*E31)+(D32*E32)+(D33*E33)+(D34*E34))/D35</f>
        <v>2.1550262056096359</v>
      </c>
      <c r="F35" s="33">
        <f>SUM(F21:F34)</f>
        <v>135756.9</v>
      </c>
      <c r="G35" s="35">
        <f>((F21*G21)+(F22*G22)+(F23*G23)+(F24*G24)+(F25*G25)+(F26*G26)+(F27*G27)+(F28*G28)+(F29*G29)+(F30*G30)+(F31*G31)+(F32*G32)+(F33*G33)+(F34*G34))/F35</f>
        <v>0.34746597410518359</v>
      </c>
      <c r="H35" s="33">
        <f>SUM(H21:H34)</f>
        <v>272</v>
      </c>
      <c r="I35" s="35">
        <f>((H21*I21)+(H22*I22)+(H23*I23)+(H24*I24)+(H25*I25)+(H26*I26)+(H27*I27)+(H28*I28)+(H29*I29)+(H30*I30)+(H31*I31)+(H32*I32)+(H33*I33)+(H34*I34))/H35</f>
        <v>4.264977941176471</v>
      </c>
      <c r="J35" s="33">
        <f>SUM(J21:J34)</f>
        <v>16645.100000000002</v>
      </c>
      <c r="K35" s="35">
        <f>((J21*K21)+(J22*K22)+(J23*K23)+(J24*K24)+(J25*K25)+(J26*K26)+(J27*K27)+(J28*K28)+(J29*K29)+(J30*K30)+(J31*K31)+(J32*K32)+(J33*K33)+(J34*K34))/J35</f>
        <v>2.239371034118149</v>
      </c>
      <c r="L35" s="33">
        <f>SUM(L21:L34)</f>
        <v>9395.9</v>
      </c>
      <c r="M35" s="35">
        <f>((L21*M21)+(L22*M22)+(L23*M23)+(L24*M24)+(L25*M25)+(L26*M26)+(L27*M27)+(L28*M28)+(L29*M29)+(L30*M30)+(L31*M31)+(L32*M32)+(L33*M33)+(L34*M34))/L35</f>
        <v>0.46038332677018706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C14 E14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42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6933.7999999999993</v>
      </c>
      <c r="C12" s="11">
        <f t="shared" si="0"/>
        <v>4.1436387839280053</v>
      </c>
      <c r="D12" s="10">
        <f t="shared" si="0"/>
        <v>264449.90000000002</v>
      </c>
      <c r="E12" s="11">
        <f t="shared" si="0"/>
        <v>2.3569180994207217</v>
      </c>
      <c r="F12" s="10">
        <f t="shared" si="0"/>
        <v>165031.29999999999</v>
      </c>
      <c r="G12" s="11">
        <f t="shared" si="0"/>
        <v>0.42283618380270893</v>
      </c>
    </row>
    <row r="13" spans="1:7" x14ac:dyDescent="0.2">
      <c r="A13" s="12" t="s">
        <v>11</v>
      </c>
      <c r="B13" s="13">
        <f t="shared" ref="B13:G13" si="1">H35</f>
        <v>75</v>
      </c>
      <c r="C13" s="14">
        <f t="shared" si="1"/>
        <v>4.5835600000000003</v>
      </c>
      <c r="D13" s="13">
        <f t="shared" si="1"/>
        <v>15116.099999999999</v>
      </c>
      <c r="E13" s="14">
        <f t="shared" si="1"/>
        <v>2.4370144547866182</v>
      </c>
      <c r="F13" s="13">
        <f t="shared" si="1"/>
        <v>9841.5</v>
      </c>
      <c r="G13" s="14">
        <f t="shared" si="1"/>
        <v>0.70709418279733782</v>
      </c>
    </row>
    <row r="14" spans="1:7" s="29" customFormat="1" x14ac:dyDescent="0.2">
      <c r="A14" s="30" t="s">
        <v>12</v>
      </c>
      <c r="B14" s="33">
        <f>SUM(B12:B13)</f>
        <v>7008.7999999999993</v>
      </c>
      <c r="C14" s="34">
        <f>((B12*C12)+(B13*C13))/B14</f>
        <v>4.1483463074991445</v>
      </c>
      <c r="D14" s="33">
        <f>SUM(D12:D13)</f>
        <v>279566</v>
      </c>
      <c r="E14" s="34">
        <f>((D12*E12)+(D13*E13))/D14</f>
        <v>2.361248899723142</v>
      </c>
      <c r="F14" s="33">
        <f>SUM(F12:F13)</f>
        <v>174872.8</v>
      </c>
      <c r="G14" s="34">
        <f>((F12*G12)+(F13*G13))/F14</f>
        <v>0.43883366938712026</v>
      </c>
    </row>
    <row r="17" spans="1:13" s="29" customFormat="1" ht="15.75" x14ac:dyDescent="0.25">
      <c r="A17" s="28" t="s">
        <v>43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229.8</v>
      </c>
      <c r="C21" s="11">
        <v>5.9290000000000003</v>
      </c>
      <c r="D21" s="10">
        <v>5653.3</v>
      </c>
      <c r="E21" s="11">
        <v>1.6930000000000001</v>
      </c>
      <c r="F21" s="10">
        <v>153.80000000000001</v>
      </c>
      <c r="G21" s="11">
        <v>0.435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0</v>
      </c>
      <c r="C22" s="15">
        <v>0</v>
      </c>
      <c r="D22" s="13">
        <v>13608.4</v>
      </c>
      <c r="E22" s="14">
        <v>2.496</v>
      </c>
      <c r="F22" s="13">
        <v>5250.6</v>
      </c>
      <c r="G22" s="14">
        <v>0.435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459.4</v>
      </c>
      <c r="C23" s="14">
        <v>1.665</v>
      </c>
      <c r="D23" s="13">
        <v>25626.9</v>
      </c>
      <c r="E23" s="14">
        <v>2.738</v>
      </c>
      <c r="F23" s="13">
        <v>25053.5</v>
      </c>
      <c r="G23" s="14">
        <v>0.66300000000000003</v>
      </c>
      <c r="H23" s="13">
        <v>0</v>
      </c>
      <c r="I23" s="15">
        <v>0</v>
      </c>
      <c r="J23" s="13">
        <v>898.4</v>
      </c>
      <c r="K23" s="14">
        <v>4.72</v>
      </c>
      <c r="L23" s="13">
        <v>0</v>
      </c>
      <c r="M23" s="15">
        <v>0</v>
      </c>
    </row>
    <row r="24" spans="1:13" x14ac:dyDescent="0.2">
      <c r="A24" s="12" t="s">
        <v>17</v>
      </c>
      <c r="B24" s="13">
        <v>215.8</v>
      </c>
      <c r="C24" s="14">
        <v>5.8159999999999998</v>
      </c>
      <c r="D24" s="13">
        <v>20360.7</v>
      </c>
      <c r="E24" s="14">
        <v>2.3279999999999998</v>
      </c>
      <c r="F24" s="17">
        <v>11572.7</v>
      </c>
      <c r="G24" s="18">
        <v>0.58299999999999996</v>
      </c>
      <c r="H24" s="13">
        <v>52</v>
      </c>
      <c r="I24" s="14">
        <v>4.3369999999999997</v>
      </c>
      <c r="J24" s="13">
        <v>10216.9</v>
      </c>
      <c r="K24" s="14">
        <v>2.3530000000000002</v>
      </c>
      <c r="L24" s="13">
        <v>7720.8</v>
      </c>
      <c r="M24" s="14">
        <v>0.73199999999999998</v>
      </c>
    </row>
    <row r="25" spans="1:13" x14ac:dyDescent="0.2">
      <c r="A25" s="12" t="s">
        <v>18</v>
      </c>
      <c r="B25" s="13">
        <v>28.9</v>
      </c>
      <c r="C25" s="14">
        <v>8.9450000000000003</v>
      </c>
      <c r="D25" s="13">
        <v>8865.4</v>
      </c>
      <c r="E25" s="14">
        <v>2.8010000000000002</v>
      </c>
      <c r="F25" s="13">
        <v>12703.6</v>
      </c>
      <c r="G25" s="14">
        <v>0.32800000000000001</v>
      </c>
      <c r="H25" s="13">
        <v>0</v>
      </c>
      <c r="I25" s="15">
        <v>0</v>
      </c>
      <c r="J25" s="13">
        <v>1956.5</v>
      </c>
      <c r="K25" s="14">
        <v>2.2160000000000002</v>
      </c>
      <c r="L25" s="13">
        <v>1464.8</v>
      </c>
      <c r="M25" s="14">
        <v>0.51100000000000001</v>
      </c>
    </row>
    <row r="26" spans="1:13" x14ac:dyDescent="0.2">
      <c r="A26" s="12" t="s">
        <v>19</v>
      </c>
      <c r="B26" s="13">
        <v>0</v>
      </c>
      <c r="C26" s="15">
        <v>0</v>
      </c>
      <c r="D26" s="13">
        <v>43280.3</v>
      </c>
      <c r="E26" s="14">
        <v>2.7759999999999998</v>
      </c>
      <c r="F26" s="13">
        <v>32342.1</v>
      </c>
      <c r="G26" s="14">
        <v>0.439</v>
      </c>
      <c r="H26" s="13">
        <v>0</v>
      </c>
      <c r="I26" s="15">
        <v>0</v>
      </c>
      <c r="J26" s="13">
        <v>285.5</v>
      </c>
      <c r="K26" s="14">
        <v>4.3109999999999999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0</v>
      </c>
      <c r="C27" s="15">
        <v>0</v>
      </c>
      <c r="D27" s="13">
        <v>18526.3</v>
      </c>
      <c r="E27" s="14">
        <v>2.7829999999999999</v>
      </c>
      <c r="F27" s="13">
        <v>10885</v>
      </c>
      <c r="G27" s="14">
        <v>0.36399999999999999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146.9</v>
      </c>
      <c r="C28" s="14">
        <v>6.1529999999999996</v>
      </c>
      <c r="D28" s="13">
        <v>28583.200000000001</v>
      </c>
      <c r="E28" s="14">
        <v>2.504</v>
      </c>
      <c r="F28" s="13">
        <v>14314.1</v>
      </c>
      <c r="G28" s="14">
        <v>0.36299999999999999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953.6</v>
      </c>
      <c r="C29" s="14">
        <v>3.2469999999999999</v>
      </c>
      <c r="D29" s="13">
        <v>30361.1</v>
      </c>
      <c r="E29" s="14">
        <v>1.9059999999999999</v>
      </c>
      <c r="F29" s="13">
        <v>14315.6</v>
      </c>
      <c r="G29" s="14">
        <v>0.309</v>
      </c>
      <c r="H29" s="13">
        <v>0</v>
      </c>
      <c r="I29" s="15">
        <v>0</v>
      </c>
      <c r="J29" s="13">
        <v>1165.5999999999999</v>
      </c>
      <c r="K29" s="14">
        <v>1.5629999999999999</v>
      </c>
      <c r="L29" s="13">
        <v>285.89999999999998</v>
      </c>
      <c r="M29" s="14">
        <v>0.51</v>
      </c>
    </row>
    <row r="30" spans="1:13" x14ac:dyDescent="0.2">
      <c r="A30" s="12" t="s">
        <v>23</v>
      </c>
      <c r="B30" s="13">
        <v>591</v>
      </c>
      <c r="C30" s="14">
        <v>4.2679999999999998</v>
      </c>
      <c r="D30" s="13">
        <v>23188.400000000001</v>
      </c>
      <c r="E30" s="14">
        <v>1.897</v>
      </c>
      <c r="F30" s="13">
        <v>9040.5</v>
      </c>
      <c r="G30" s="14">
        <v>0.377</v>
      </c>
      <c r="H30" s="13">
        <v>0</v>
      </c>
      <c r="I30" s="15">
        <v>0</v>
      </c>
      <c r="J30" s="13">
        <v>147.9</v>
      </c>
      <c r="K30" s="14">
        <v>4.3550000000000004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440.6</v>
      </c>
      <c r="C31" s="14">
        <v>4.7759999999999998</v>
      </c>
      <c r="D31" s="13">
        <v>15221.5</v>
      </c>
      <c r="E31" s="14">
        <v>2.0350000000000001</v>
      </c>
      <c r="F31" s="13">
        <v>10001.799999999999</v>
      </c>
      <c r="G31" s="14">
        <v>0.312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3774.9</v>
      </c>
      <c r="C32" s="14">
        <v>4.1779999999999999</v>
      </c>
      <c r="D32" s="13">
        <v>25242.5</v>
      </c>
      <c r="E32" s="14">
        <v>1.7749999999999999</v>
      </c>
      <c r="F32" s="13">
        <v>14028</v>
      </c>
      <c r="G32" s="14">
        <v>0.27600000000000002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2936</v>
      </c>
      <c r="E33" s="14">
        <v>2.1419999999999999</v>
      </c>
      <c r="F33" s="13">
        <v>1409.9</v>
      </c>
      <c r="G33" s="14">
        <v>0.19600000000000001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92.9</v>
      </c>
      <c r="C34" s="14">
        <v>7.4459999999999997</v>
      </c>
      <c r="D34" s="13">
        <v>2995.9</v>
      </c>
      <c r="E34" s="14">
        <v>3.387</v>
      </c>
      <c r="F34" s="13">
        <v>3960.1</v>
      </c>
      <c r="G34" s="14">
        <v>0.36599999999999999</v>
      </c>
      <c r="H34" s="13">
        <v>23</v>
      </c>
      <c r="I34" s="14">
        <v>5.141</v>
      </c>
      <c r="J34" s="13">
        <v>445.3</v>
      </c>
      <c r="K34" s="14">
        <v>1.179</v>
      </c>
      <c r="L34" s="13">
        <v>370</v>
      </c>
      <c r="M34" s="14">
        <v>1.1160000000000001</v>
      </c>
    </row>
    <row r="35" spans="1:13" s="29" customFormat="1" x14ac:dyDescent="0.2">
      <c r="A35" s="30" t="s">
        <v>12</v>
      </c>
      <c r="B35" s="33">
        <f>SUM(B21:B34)</f>
        <v>6933.7999999999993</v>
      </c>
      <c r="C35" s="35">
        <f>((B21*C21)+(B22*C22)+(B23*C23)+(B24*C24)+(B25*C25)+(B26*C26)+(B27*C27)+(B28*C28)+(B29*C29)+(B30*C30)+(B31*C31)+(B32*C32)+(B33*C33)+(B34*C34))/B35</f>
        <v>4.1436387839280053</v>
      </c>
      <c r="D35" s="33">
        <f>SUM(D21:D34)</f>
        <v>264449.90000000002</v>
      </c>
      <c r="E35" s="35">
        <f>((D21*E21)+(D22*E22)+(D23*E23)+(D24*E24)+(D25*E25)+(D26*E26)+(D27*E27)+(D28*E28)+(D29*E29)+(D30*E30)+(D31*E31)+(D32*E32)+(D33*E33)+(D34*E34))/D35</f>
        <v>2.3569180994207217</v>
      </c>
      <c r="F35" s="33">
        <f>SUM(F21:F34)</f>
        <v>165031.29999999999</v>
      </c>
      <c r="G35" s="35">
        <f>((F21*G21)+(F22*G22)+(F23*G23)+(F24*G24)+(F25*G25)+(F26*G26)+(F27*G27)+(F28*G28)+(F29*G29)+(F30*G30)+(F31*G31)+(F32*G32)+(F33*G33)+(F34*G34))/F35</f>
        <v>0.42283618380270893</v>
      </c>
      <c r="H35" s="33">
        <f>SUM(H21:H34)</f>
        <v>75</v>
      </c>
      <c r="I35" s="35">
        <f>((H21*I21)+(H22*I22)+(H23*I23)+(H24*I24)+(H25*I25)+(H26*I26)+(H27*I27)+(H28*I28)+(H29*I29)+(H30*I30)+(H31*I31)+(H32*I32)+(H33*I33)+(H34*I34))/H35</f>
        <v>4.5835600000000003</v>
      </c>
      <c r="J35" s="33">
        <f>SUM(J21:J34)</f>
        <v>15116.099999999999</v>
      </c>
      <c r="K35" s="35">
        <f>((J21*K21)+(J22*K22)+(J23*K23)+(J24*K24)+(J25*K25)+(J26*K26)+(J27*K27)+(J28*K28)+(J29*K29)+(J30*K30)+(J31*K31)+(J32*K32)+(J33*K33)+(J34*K34))/J35</f>
        <v>2.4370144547866182</v>
      </c>
      <c r="L35" s="33">
        <f>SUM(L21:L34)</f>
        <v>9841.5</v>
      </c>
      <c r="M35" s="35">
        <f>((L21*M21)+(L22*M22)+(L23*M23)+(L24*M24)+(L25*M25)+(L26*M26)+(L27*M27)+(L28*M28)+(L29*M29)+(L30*M30)+(L31*M31)+(L32*M32)+(L33*M33)+(L34*M34))/L35</f>
        <v>0.70709418279733782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D14:F14 C14 C35:D35 E35:F35 G35:H35 I35:J35 K35:L35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56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44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4343.1000000000004</v>
      </c>
      <c r="C12" s="11">
        <f t="shared" si="0"/>
        <v>4.4486098639220826</v>
      </c>
      <c r="D12" s="10">
        <f t="shared" si="0"/>
        <v>238267.90000000002</v>
      </c>
      <c r="E12" s="11">
        <f t="shared" si="0"/>
        <v>2.623451912322222</v>
      </c>
      <c r="F12" s="10">
        <f t="shared" si="0"/>
        <v>192607.3</v>
      </c>
      <c r="G12" s="11">
        <f t="shared" si="0"/>
        <v>0.56942543558837078</v>
      </c>
    </row>
    <row r="13" spans="1:7" x14ac:dyDescent="0.2">
      <c r="A13" s="12" t="s">
        <v>11</v>
      </c>
      <c r="B13" s="13">
        <f t="shared" ref="B13:G13" si="1">H35</f>
        <v>23</v>
      </c>
      <c r="C13" s="14">
        <f t="shared" si="1"/>
        <v>5.6230000000000002</v>
      </c>
      <c r="D13" s="13">
        <f t="shared" si="1"/>
        <v>12467.4</v>
      </c>
      <c r="E13" s="14">
        <f t="shared" si="1"/>
        <v>2.6589719107432184</v>
      </c>
      <c r="F13" s="13">
        <f t="shared" si="1"/>
        <v>12143.500000000002</v>
      </c>
      <c r="G13" s="14">
        <f t="shared" si="1"/>
        <v>0.99549867007040815</v>
      </c>
    </row>
    <row r="14" spans="1:7" s="29" customFormat="1" x14ac:dyDescent="0.2">
      <c r="A14" s="30" t="s">
        <v>12</v>
      </c>
      <c r="B14" s="33">
        <f>SUM(B12:B13)</f>
        <v>4366.1000000000004</v>
      </c>
      <c r="C14" s="34">
        <f>((B12*C12)+(B13*C13))/B14</f>
        <v>4.4547963857905222</v>
      </c>
      <c r="D14" s="33">
        <f>SUM(D12:D13)</f>
        <v>250735.30000000002</v>
      </c>
      <c r="E14" s="34">
        <f>((D12*E12)+(D13*E13))/D14</f>
        <v>2.6252180857661442</v>
      </c>
      <c r="F14" s="33">
        <f>SUM(F12:F13)</f>
        <v>204750.8</v>
      </c>
      <c r="G14" s="34">
        <f>((F12*G12)+(F13*G13))/F14</f>
        <v>0.59469527738108963</v>
      </c>
    </row>
    <row r="17" spans="1:13" s="29" customFormat="1" ht="15.75" x14ac:dyDescent="0.25">
      <c r="A17" s="28" t="s">
        <v>45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0</v>
      </c>
      <c r="C21" s="16">
        <v>0</v>
      </c>
      <c r="D21" s="10">
        <v>5634.7</v>
      </c>
      <c r="E21" s="11">
        <v>2.1709999999999998</v>
      </c>
      <c r="F21" s="10">
        <v>153.6</v>
      </c>
      <c r="G21" s="11">
        <v>0.71799999999999997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0</v>
      </c>
      <c r="C22" s="15">
        <v>0</v>
      </c>
      <c r="D22" s="13">
        <v>12665.2</v>
      </c>
      <c r="E22" s="14">
        <v>2.8010000000000002</v>
      </c>
      <c r="F22" s="13">
        <v>5321.5</v>
      </c>
      <c r="G22" s="14">
        <v>0.61699999999999999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454.8</v>
      </c>
      <c r="C23" s="14">
        <v>2.1419999999999999</v>
      </c>
      <c r="D23" s="13">
        <v>22004.6</v>
      </c>
      <c r="E23" s="14">
        <v>2.8140000000000001</v>
      </c>
      <c r="F23" s="13">
        <v>26534.1</v>
      </c>
      <c r="G23" s="14">
        <v>0.90900000000000003</v>
      </c>
      <c r="H23" s="13">
        <v>0</v>
      </c>
      <c r="I23" s="15">
        <v>0</v>
      </c>
      <c r="J23" s="13">
        <v>389.5</v>
      </c>
      <c r="K23" s="14">
        <v>4.556</v>
      </c>
      <c r="L23" s="13">
        <v>0</v>
      </c>
      <c r="M23" s="15">
        <v>0</v>
      </c>
    </row>
    <row r="24" spans="1:13" x14ac:dyDescent="0.2">
      <c r="A24" s="12" t="s">
        <v>17</v>
      </c>
      <c r="B24" s="13">
        <v>49.5</v>
      </c>
      <c r="C24" s="14">
        <v>6.0019999999999998</v>
      </c>
      <c r="D24" s="13">
        <v>17456.3</v>
      </c>
      <c r="E24" s="14">
        <v>2.5659999999999998</v>
      </c>
      <c r="F24" s="17">
        <v>14329.7</v>
      </c>
      <c r="G24" s="18">
        <v>0.77700000000000002</v>
      </c>
      <c r="H24" s="13">
        <v>0</v>
      </c>
      <c r="I24" s="15">
        <v>0</v>
      </c>
      <c r="J24" s="13">
        <v>9218.9</v>
      </c>
      <c r="K24" s="14">
        <v>2.7</v>
      </c>
      <c r="L24" s="13">
        <v>9626.2000000000007</v>
      </c>
      <c r="M24" s="14">
        <v>1.032</v>
      </c>
    </row>
    <row r="25" spans="1:13" x14ac:dyDescent="0.2">
      <c r="A25" s="12" t="s">
        <v>18</v>
      </c>
      <c r="B25" s="13">
        <v>28.3</v>
      </c>
      <c r="C25" s="14">
        <v>9.5500000000000007</v>
      </c>
      <c r="D25" s="13">
        <v>8054.3</v>
      </c>
      <c r="E25" s="14">
        <v>3.17</v>
      </c>
      <c r="F25" s="13">
        <v>13378.7</v>
      </c>
      <c r="G25" s="14">
        <v>0.51500000000000001</v>
      </c>
      <c r="H25" s="13">
        <v>0</v>
      </c>
      <c r="I25" s="15">
        <v>0</v>
      </c>
      <c r="J25" s="13">
        <v>1594.6</v>
      </c>
      <c r="K25" s="14">
        <v>2.218</v>
      </c>
      <c r="L25" s="13">
        <v>1864.6</v>
      </c>
      <c r="M25" s="14">
        <v>0.67900000000000005</v>
      </c>
    </row>
    <row r="26" spans="1:13" x14ac:dyDescent="0.2">
      <c r="A26" s="12" t="s">
        <v>19</v>
      </c>
      <c r="B26" s="13">
        <v>0</v>
      </c>
      <c r="C26" s="15">
        <v>0</v>
      </c>
      <c r="D26" s="13">
        <v>37801.599999999999</v>
      </c>
      <c r="E26" s="14">
        <v>2.96</v>
      </c>
      <c r="F26" s="13">
        <v>35781.599999999999</v>
      </c>
      <c r="G26" s="14">
        <v>0.59599999999999997</v>
      </c>
      <c r="H26" s="13">
        <v>0</v>
      </c>
      <c r="I26" s="15">
        <v>0</v>
      </c>
      <c r="J26" s="13">
        <v>35.9</v>
      </c>
      <c r="K26" s="14">
        <v>4.577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0</v>
      </c>
      <c r="C27" s="15">
        <v>0</v>
      </c>
      <c r="D27" s="13">
        <v>15116.4</v>
      </c>
      <c r="E27" s="14">
        <v>3.04</v>
      </c>
      <c r="F27" s="13">
        <v>15199.4</v>
      </c>
      <c r="G27" s="14">
        <v>0.45100000000000001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128.69999999999999</v>
      </c>
      <c r="C28" s="14">
        <v>2.6619999999999999</v>
      </c>
      <c r="D28" s="13">
        <v>25941.4</v>
      </c>
      <c r="E28" s="14">
        <v>2.7869999999999999</v>
      </c>
      <c r="F28" s="13">
        <v>17809.2</v>
      </c>
      <c r="G28" s="14">
        <v>0.46300000000000002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618.9</v>
      </c>
      <c r="C29" s="14">
        <v>4.069</v>
      </c>
      <c r="D29" s="13">
        <v>27924.7</v>
      </c>
      <c r="E29" s="14">
        <v>2.2200000000000002</v>
      </c>
      <c r="F29" s="13">
        <v>15505</v>
      </c>
      <c r="G29" s="14">
        <v>0.49</v>
      </c>
      <c r="H29" s="13">
        <v>0</v>
      </c>
      <c r="I29" s="15">
        <v>0</v>
      </c>
      <c r="J29" s="13">
        <v>1162.3</v>
      </c>
      <c r="K29" s="14">
        <v>2.089</v>
      </c>
      <c r="L29" s="13">
        <v>285.2</v>
      </c>
      <c r="M29" s="14">
        <v>0.76900000000000002</v>
      </c>
    </row>
    <row r="30" spans="1:13" x14ac:dyDescent="0.2">
      <c r="A30" s="12" t="s">
        <v>23</v>
      </c>
      <c r="B30" s="13">
        <v>478.8</v>
      </c>
      <c r="C30" s="14">
        <v>4.7009999999999996</v>
      </c>
      <c r="D30" s="13">
        <v>20986.5</v>
      </c>
      <c r="E30" s="14">
        <v>2.2130000000000001</v>
      </c>
      <c r="F30" s="13">
        <v>13842.7</v>
      </c>
      <c r="G30" s="14">
        <v>0.437</v>
      </c>
      <c r="H30" s="13">
        <v>0</v>
      </c>
      <c r="I30" s="15">
        <v>0</v>
      </c>
      <c r="J30" s="13">
        <v>0</v>
      </c>
      <c r="K30" s="15">
        <v>0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182.7</v>
      </c>
      <c r="C31" s="14">
        <v>5.5179999999999998</v>
      </c>
      <c r="D31" s="13">
        <v>14822</v>
      </c>
      <c r="E31" s="14">
        <v>2.4740000000000002</v>
      </c>
      <c r="F31" s="13">
        <v>11744.3</v>
      </c>
      <c r="G31" s="14">
        <v>0.44500000000000001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2336.8000000000002</v>
      </c>
      <c r="C32" s="14">
        <v>4.8449999999999998</v>
      </c>
      <c r="D32" s="13">
        <v>24316.9</v>
      </c>
      <c r="E32" s="14">
        <v>2.149</v>
      </c>
      <c r="F32" s="13">
        <v>17545.7</v>
      </c>
      <c r="G32" s="14">
        <v>0.375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2927.1</v>
      </c>
      <c r="E33" s="14">
        <v>2.6160000000000001</v>
      </c>
      <c r="F33" s="13">
        <v>1408.4</v>
      </c>
      <c r="G33" s="14">
        <v>0.35499999999999998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64.599999999999994</v>
      </c>
      <c r="C34" s="14">
        <v>5.2249999999999996</v>
      </c>
      <c r="D34" s="13">
        <v>2616.1999999999998</v>
      </c>
      <c r="E34" s="14">
        <v>3.8090000000000002</v>
      </c>
      <c r="F34" s="13">
        <v>4053.4</v>
      </c>
      <c r="G34" s="14">
        <v>0.434</v>
      </c>
      <c r="H34" s="13">
        <v>23</v>
      </c>
      <c r="I34" s="14">
        <v>5.6230000000000002</v>
      </c>
      <c r="J34" s="13">
        <v>66.2</v>
      </c>
      <c r="K34" s="14">
        <v>5.3730000000000002</v>
      </c>
      <c r="L34" s="13">
        <v>367.5</v>
      </c>
      <c r="M34" s="14">
        <v>1.821</v>
      </c>
    </row>
    <row r="35" spans="1:13" s="29" customFormat="1" x14ac:dyDescent="0.2">
      <c r="A35" s="30" t="s">
        <v>12</v>
      </c>
      <c r="B35" s="33">
        <f>SUM(B21:B34)</f>
        <v>4343.1000000000004</v>
      </c>
      <c r="C35" s="35">
        <f>((B21*C21)+(B22*C22)+(B23*C23)+(B24*C24)+(B25*C25)+(B26*C26)+(B27*C27)+(B28*C28)+(B29*C29)+(B30*C30)+(B31*C31)+(B32*C32)+(B33*C33)+(B34*C34))/B35</f>
        <v>4.4486098639220826</v>
      </c>
      <c r="D35" s="33">
        <f>SUM(D21:D34)</f>
        <v>238267.90000000002</v>
      </c>
      <c r="E35" s="35">
        <f>((D21*E21)+(D22*E22)+(D23*E23)+(D24*E24)+(D25*E25)+(D26*E26)+(D27*E27)+(D28*E28)+(D29*E29)+(D30*E30)+(D31*E31)+(D32*E32)+(D33*E33)+(D34*E34))/D35</f>
        <v>2.623451912322222</v>
      </c>
      <c r="F35" s="33">
        <f>SUM(F21:F34)</f>
        <v>192607.3</v>
      </c>
      <c r="G35" s="35">
        <f>((F21*G21)+(F22*G22)+(F23*G23)+(F24*G24)+(F25*G25)+(F26*G26)+(F27*G27)+(F28*G28)+(F29*G29)+(F30*G30)+(F31*G31)+(F32*G32)+(F33*G33)+(F34*G34))/F35</f>
        <v>0.56942543558837078</v>
      </c>
      <c r="H35" s="33">
        <f>SUM(H21:H34)</f>
        <v>23</v>
      </c>
      <c r="I35" s="35">
        <f>((H21*I21)+(H22*I22)+(H23*I23)+(H24*I24)+(H25*I25)+(H26*I26)+(H27*I27)+(H28*I28)+(H29*I29)+(H30*I30)+(H31*I31)+(H32*I32)+(H33*I33)+(H34*I34))/H35</f>
        <v>5.6230000000000002</v>
      </c>
      <c r="J35" s="33">
        <f>SUM(J21:J34)</f>
        <v>12467.4</v>
      </c>
      <c r="K35" s="35">
        <f>((J21*K21)+(J22*K22)+(J23*K23)+(J24*K24)+(J25*K25)+(J26*K26)+(J27*K27)+(J28*K28)+(J29*K29)+(J30*K30)+(J31*K31)+(J32*K32)+(J33*K33)+(J34*K34))/J35</f>
        <v>2.6589719107432184</v>
      </c>
      <c r="L35" s="33">
        <f>SUM(L21:L34)</f>
        <v>12143.500000000002</v>
      </c>
      <c r="M35" s="35">
        <f>((L21*M21)+(L22*M22)+(L23*M23)+(L24*M24)+(L25*M25)+(L26*M26)+(L27*M27)+(L28*M28)+(L29*M29)+(L30*M30)+(L31*M31)+(L32*M32)+(L33*M33)+(L34*M34))/L35</f>
        <v>0.99549867007040815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35:D35 E35:F35 G35:H35 I35:J35 K35:L35 C14:D14 E14:F14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57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47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1992.8999999999999</v>
      </c>
      <c r="C12" s="11">
        <f t="shared" si="0"/>
        <v>4.3528900095338452</v>
      </c>
      <c r="D12" s="10">
        <f t="shared" si="0"/>
        <v>212379.8</v>
      </c>
      <c r="E12" s="11">
        <f t="shared" si="0"/>
        <v>2.9554609143619124</v>
      </c>
      <c r="F12" s="10">
        <f t="shared" si="0"/>
        <v>237623.29999999996</v>
      </c>
      <c r="G12" s="11">
        <f t="shared" si="0"/>
        <v>0.734379199346192</v>
      </c>
    </row>
    <row r="13" spans="1:7" x14ac:dyDescent="0.2">
      <c r="A13" s="12" t="s">
        <v>11</v>
      </c>
      <c r="B13" s="13">
        <f t="shared" ref="B13:G13" si="1">H35</f>
        <v>22</v>
      </c>
      <c r="C13" s="14">
        <f t="shared" si="1"/>
        <v>6.0149999999999997</v>
      </c>
      <c r="D13" s="13">
        <f t="shared" si="1"/>
        <v>10110.6</v>
      </c>
      <c r="E13" s="14">
        <f t="shared" si="1"/>
        <v>2.8667498071331079</v>
      </c>
      <c r="F13" s="13">
        <f t="shared" si="1"/>
        <v>14086.7</v>
      </c>
      <c r="G13" s="14">
        <f t="shared" si="1"/>
        <v>1.1418472175882215</v>
      </c>
    </row>
    <row r="14" spans="1:7" s="29" customFormat="1" x14ac:dyDescent="0.2">
      <c r="A14" s="30" t="s">
        <v>12</v>
      </c>
      <c r="B14" s="33">
        <f>SUM(B12:B13)</f>
        <v>2014.8999999999999</v>
      </c>
      <c r="C14" s="34">
        <f>((B12*C12)+(B13*C13))/B14</f>
        <v>4.3710380167750262</v>
      </c>
      <c r="D14" s="33">
        <f>SUM(D12:D13)</f>
        <v>222490.4</v>
      </c>
      <c r="E14" s="34">
        <f>((D12*E12)+(D13*E13))/D14</f>
        <v>2.9514296279749597</v>
      </c>
      <c r="F14" s="33">
        <f>SUM(F12:F13)</f>
        <v>251709.99999999997</v>
      </c>
      <c r="G14" s="34">
        <f>((F12*G12)+(F13*G13))/F14</f>
        <v>0.75718274204441616</v>
      </c>
    </row>
    <row r="17" spans="1:13" s="29" customFormat="1" ht="15.75" x14ac:dyDescent="0.25">
      <c r="A17" s="28" t="s">
        <v>46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0</v>
      </c>
      <c r="C21" s="16">
        <v>0</v>
      </c>
      <c r="D21" s="10">
        <v>5488.9</v>
      </c>
      <c r="E21" s="11">
        <v>2.5310000000000001</v>
      </c>
      <c r="F21" s="10">
        <v>522.6</v>
      </c>
      <c r="G21" s="11">
        <v>0.41499999999999998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0</v>
      </c>
      <c r="C22" s="15">
        <v>0</v>
      </c>
      <c r="D22" s="13">
        <v>11661.4</v>
      </c>
      <c r="E22" s="14">
        <v>3.1619999999999999</v>
      </c>
      <c r="F22" s="13">
        <v>8737.7000000000007</v>
      </c>
      <c r="G22" s="14">
        <v>0.67400000000000004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452.7</v>
      </c>
      <c r="C23" s="14">
        <v>2.907</v>
      </c>
      <c r="D23" s="13">
        <v>19053</v>
      </c>
      <c r="E23" s="14">
        <v>3.1040000000000001</v>
      </c>
      <c r="F23" s="13">
        <v>30385.5</v>
      </c>
      <c r="G23" s="14">
        <v>1.17</v>
      </c>
      <c r="H23" s="13">
        <v>0</v>
      </c>
      <c r="I23" s="15">
        <v>0</v>
      </c>
      <c r="J23" s="13">
        <v>249.8</v>
      </c>
      <c r="K23" s="14">
        <v>5.0359999999999996</v>
      </c>
      <c r="L23" s="13">
        <v>595.20000000000005</v>
      </c>
      <c r="M23" s="14">
        <v>0.13300000000000001</v>
      </c>
    </row>
    <row r="24" spans="1:13" x14ac:dyDescent="0.2">
      <c r="A24" s="12" t="s">
        <v>17</v>
      </c>
      <c r="B24" s="13">
        <v>0</v>
      </c>
      <c r="C24" s="15">
        <v>0</v>
      </c>
      <c r="D24" s="13">
        <v>15246.2</v>
      </c>
      <c r="E24" s="14">
        <v>2.9750000000000001</v>
      </c>
      <c r="F24" s="17">
        <v>16129.2</v>
      </c>
      <c r="G24" s="18">
        <v>1.006</v>
      </c>
      <c r="H24" s="13">
        <v>0</v>
      </c>
      <c r="I24" s="15">
        <v>0</v>
      </c>
      <c r="J24" s="13">
        <v>7281.3</v>
      </c>
      <c r="K24" s="14">
        <v>2.919</v>
      </c>
      <c r="L24" s="13">
        <v>10851.1</v>
      </c>
      <c r="M24" s="14">
        <v>1.208</v>
      </c>
    </row>
    <row r="25" spans="1:13" x14ac:dyDescent="0.2">
      <c r="A25" s="12" t="s">
        <v>18</v>
      </c>
      <c r="B25" s="13">
        <v>0</v>
      </c>
      <c r="C25" s="15">
        <v>0</v>
      </c>
      <c r="D25" s="13">
        <v>6856.9</v>
      </c>
      <c r="E25" s="14">
        <v>3.47</v>
      </c>
      <c r="F25" s="13">
        <v>14832.6</v>
      </c>
      <c r="G25" s="14">
        <v>0.749</v>
      </c>
      <c r="H25" s="13">
        <v>0</v>
      </c>
      <c r="I25" s="15">
        <v>0</v>
      </c>
      <c r="J25" s="13">
        <v>1360.3</v>
      </c>
      <c r="K25" s="14">
        <v>2.2570000000000001</v>
      </c>
      <c r="L25" s="13">
        <v>1992.5</v>
      </c>
      <c r="M25" s="14">
        <v>0.82499999999999996</v>
      </c>
    </row>
    <row r="26" spans="1:13" x14ac:dyDescent="0.2">
      <c r="A26" s="12" t="s">
        <v>19</v>
      </c>
      <c r="B26" s="13">
        <v>0</v>
      </c>
      <c r="C26" s="15">
        <v>0</v>
      </c>
      <c r="D26" s="13">
        <v>31226.6</v>
      </c>
      <c r="E26" s="14">
        <v>3.0569999999999999</v>
      </c>
      <c r="F26" s="13">
        <v>41236.9</v>
      </c>
      <c r="G26" s="14">
        <v>0.81299999999999994</v>
      </c>
      <c r="H26" s="13">
        <v>0</v>
      </c>
      <c r="I26" s="15">
        <v>0</v>
      </c>
      <c r="J26" s="13">
        <v>0</v>
      </c>
      <c r="K26" s="15">
        <v>0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16.8</v>
      </c>
      <c r="C27" s="14">
        <v>0</v>
      </c>
      <c r="D27" s="13">
        <v>11941.6</v>
      </c>
      <c r="E27" s="14">
        <v>3.3079999999999998</v>
      </c>
      <c r="F27" s="13">
        <v>21844.799999999999</v>
      </c>
      <c r="G27" s="14">
        <v>0.53800000000000003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82.7</v>
      </c>
      <c r="C28" s="14">
        <v>1.163</v>
      </c>
      <c r="D28" s="13">
        <v>23910</v>
      </c>
      <c r="E28" s="14">
        <v>3.28</v>
      </c>
      <c r="F28" s="13">
        <v>21006.6</v>
      </c>
      <c r="G28" s="14">
        <v>0.65800000000000003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393.8</v>
      </c>
      <c r="C29" s="14">
        <v>4.6020000000000003</v>
      </c>
      <c r="D29" s="13">
        <v>25266.400000000001</v>
      </c>
      <c r="E29" s="14">
        <v>2.5910000000000002</v>
      </c>
      <c r="F29" s="13">
        <v>21269.3</v>
      </c>
      <c r="G29" s="14">
        <v>0.625</v>
      </c>
      <c r="H29" s="13">
        <v>0</v>
      </c>
      <c r="I29" s="15">
        <v>0</v>
      </c>
      <c r="J29" s="13">
        <v>1156</v>
      </c>
      <c r="K29" s="14">
        <v>2.6110000000000002</v>
      </c>
      <c r="L29" s="13">
        <v>284.5</v>
      </c>
      <c r="M29" s="14">
        <v>1.2110000000000001</v>
      </c>
    </row>
    <row r="30" spans="1:13" x14ac:dyDescent="0.2">
      <c r="A30" s="12" t="s">
        <v>23</v>
      </c>
      <c r="B30" s="13">
        <v>304.60000000000002</v>
      </c>
      <c r="C30" s="14">
        <v>4.9290000000000003</v>
      </c>
      <c r="D30" s="13">
        <v>20034.7</v>
      </c>
      <c r="E30" s="14">
        <v>2.4590000000000001</v>
      </c>
      <c r="F30" s="13">
        <v>19970.8</v>
      </c>
      <c r="G30" s="14">
        <v>0.50700000000000001</v>
      </c>
      <c r="H30" s="13">
        <v>0</v>
      </c>
      <c r="I30" s="15">
        <v>0</v>
      </c>
      <c r="J30" s="13">
        <v>0</v>
      </c>
      <c r="K30" s="15">
        <v>0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0</v>
      </c>
      <c r="C31" s="15">
        <v>0</v>
      </c>
      <c r="D31" s="13">
        <v>13661.8</v>
      </c>
      <c r="E31" s="14">
        <v>3.0209999999999999</v>
      </c>
      <c r="F31" s="13">
        <v>13983.5</v>
      </c>
      <c r="G31" s="14">
        <v>0.62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680.8</v>
      </c>
      <c r="C32" s="14">
        <v>5.31</v>
      </c>
      <c r="D32" s="13">
        <v>23042.5</v>
      </c>
      <c r="E32" s="14">
        <v>2.629</v>
      </c>
      <c r="F32" s="13">
        <v>21665.9</v>
      </c>
      <c r="G32" s="14">
        <v>0.47399999999999998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2922.3</v>
      </c>
      <c r="E33" s="14">
        <v>3.194</v>
      </c>
      <c r="F33" s="13">
        <v>1407</v>
      </c>
      <c r="G33" s="14">
        <v>0.63700000000000001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61.5</v>
      </c>
      <c r="C34" s="14">
        <v>5.431</v>
      </c>
      <c r="D34" s="13">
        <v>2067.5</v>
      </c>
      <c r="E34" s="14">
        <v>4.508</v>
      </c>
      <c r="F34" s="13">
        <v>4630.8999999999996</v>
      </c>
      <c r="G34" s="14">
        <v>0.68200000000000005</v>
      </c>
      <c r="H34" s="13">
        <v>22</v>
      </c>
      <c r="I34" s="14">
        <v>6.0149999999999997</v>
      </c>
      <c r="J34" s="13">
        <v>63.2</v>
      </c>
      <c r="K34" s="14">
        <v>6.0750000000000002</v>
      </c>
      <c r="L34" s="13">
        <v>363.4</v>
      </c>
      <c r="M34" s="14">
        <v>2.5019999999999998</v>
      </c>
    </row>
    <row r="35" spans="1:13" s="29" customFormat="1" x14ac:dyDescent="0.2">
      <c r="A35" s="30" t="s">
        <v>12</v>
      </c>
      <c r="B35" s="33">
        <f>SUM(B21:B34)</f>
        <v>1992.8999999999999</v>
      </c>
      <c r="C35" s="35">
        <f>((B21*C21)+(B22*C22)+(B23*C23)+(B24*C24)+(B25*C25)+(B26*C26)+(B27*C27)+(B28*C28)+(B29*C29)+(B30*C30)+(B31*C31)+(B32*C32)+(B33*C33)+(B34*C34))/B35</f>
        <v>4.3528900095338452</v>
      </c>
      <c r="D35" s="33">
        <f>SUM(D21:D34)</f>
        <v>212379.8</v>
      </c>
      <c r="E35" s="35">
        <f>((D21*E21)+(D22*E22)+(D23*E23)+(D24*E24)+(D25*E25)+(D26*E26)+(D27*E27)+(D28*E28)+(D29*E29)+(D30*E30)+(D31*E31)+(D32*E32)+(D33*E33)+(D34*E34))/D35</f>
        <v>2.9554609143619124</v>
      </c>
      <c r="F35" s="33">
        <f>SUM(F21:F34)</f>
        <v>237623.29999999996</v>
      </c>
      <c r="G35" s="35">
        <f>((F21*G21)+(F22*G22)+(F23*G23)+(F24*G24)+(F25*G25)+(F26*G26)+(F27*G27)+(F28*G28)+(F29*G29)+(F30*G30)+(F31*G31)+(F32*G32)+(F33*G33)+(F34*G34))/F35</f>
        <v>0.734379199346192</v>
      </c>
      <c r="H35" s="33">
        <f>SUM(H21:H34)</f>
        <v>22</v>
      </c>
      <c r="I35" s="35">
        <f>((H21*I21)+(H22*I22)+(H23*I23)+(H24*I24)+(H25*I25)+(H26*I26)+(H27*I27)+(H28*I28)+(H29*I29)+(H30*I30)+(H31*I31)+(H32*I32)+(H33*I33)+(H34*I34))/H35</f>
        <v>6.0149999999999997</v>
      </c>
      <c r="J35" s="33">
        <f>SUM(J21:J34)</f>
        <v>10110.6</v>
      </c>
      <c r="K35" s="35">
        <f>((J21*K21)+(J22*K22)+(J23*K23)+(J24*K24)+(J25*K25)+(J26*K26)+(J27*K27)+(J28*K28)+(J29*K29)+(J30*K30)+(J31*K31)+(J32*K32)+(J33*K33)+(J34*K34))/J35</f>
        <v>2.8667498071331079</v>
      </c>
      <c r="L35" s="33">
        <f>SUM(L21:L34)</f>
        <v>14086.7</v>
      </c>
      <c r="M35" s="35">
        <f>((L21*M21)+(L22*M22)+(L23*M23)+(L24*M24)+(L25*M25)+(L26*M26)+(L27*M27)+(L28*M28)+(L29*M29)+(L30*M30)+(L31*M31)+(L32*M32)+(L33*M33)+(L34*M34))/L35</f>
        <v>1.1418472175882215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C14:D14 E14:F14 C35:D35 E35:F35 G35:H35 I35:J35 K35:L35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selection activeCell="A6" sqref="A6"/>
    </sheetView>
  </sheetViews>
  <sheetFormatPr baseColWidth="10" defaultRowHeight="12.75" x14ac:dyDescent="0.2"/>
  <cols>
    <col min="1" max="1" width="39" style="8" customWidth="1"/>
    <col min="2" max="2" width="12.140625" style="8" customWidth="1"/>
    <col min="3" max="3" width="11.7109375" style="8" customWidth="1"/>
    <col min="4" max="16384" width="11.42578125" style="8"/>
  </cols>
  <sheetData>
    <row r="1" spans="1:7" s="24" customFormat="1" ht="27.75" x14ac:dyDescent="0.4">
      <c r="A1" s="21" t="s">
        <v>31</v>
      </c>
      <c r="B1" s="22"/>
      <c r="C1" s="23"/>
      <c r="D1" s="23"/>
      <c r="E1" s="23"/>
      <c r="F1" s="23"/>
      <c r="G1" s="23"/>
    </row>
    <row r="2" spans="1:7" s="27" customFormat="1" ht="18" x14ac:dyDescent="0.25">
      <c r="A2" s="24" t="s">
        <v>0</v>
      </c>
      <c r="B2" s="25"/>
      <c r="C2" s="26"/>
      <c r="D2" s="26"/>
      <c r="E2" s="26"/>
      <c r="F2" s="26"/>
      <c r="G2" s="26"/>
    </row>
    <row r="3" spans="1:7" s="2" customFormat="1" x14ac:dyDescent="0.2">
      <c r="B3" s="3"/>
      <c r="C3" s="4"/>
      <c r="D3" s="4"/>
      <c r="E3" s="4"/>
      <c r="F3" s="4"/>
      <c r="G3" s="4"/>
    </row>
    <row r="4" spans="1:7" s="2" customFormat="1" x14ac:dyDescent="0.2">
      <c r="A4" s="1" t="s">
        <v>1</v>
      </c>
      <c r="B4" s="3"/>
      <c r="C4" s="4"/>
      <c r="D4" s="4"/>
      <c r="E4" s="4"/>
      <c r="F4" s="4"/>
      <c r="G4" s="4"/>
    </row>
    <row r="5" spans="1:7" x14ac:dyDescent="0.2">
      <c r="A5" s="5" t="s">
        <v>58</v>
      </c>
      <c r="B5" s="6"/>
      <c r="C5" s="7"/>
      <c r="D5" s="7"/>
      <c r="E5" s="7"/>
      <c r="F5" s="7"/>
      <c r="G5" s="7"/>
    </row>
    <row r="8" spans="1:7" s="29" customFormat="1" ht="15.75" x14ac:dyDescent="0.25">
      <c r="A8" s="28" t="s">
        <v>48</v>
      </c>
    </row>
    <row r="9" spans="1:7" x14ac:dyDescent="0.2">
      <c r="B9" s="39" t="s">
        <v>2</v>
      </c>
      <c r="C9" s="40"/>
      <c r="D9" s="40"/>
      <c r="E9" s="40"/>
      <c r="F9" s="40"/>
      <c r="G9" s="41"/>
    </row>
    <row r="10" spans="1:7" x14ac:dyDescent="0.2">
      <c r="B10" s="37" t="s">
        <v>3</v>
      </c>
      <c r="C10" s="38"/>
      <c r="D10" s="37" t="s">
        <v>4</v>
      </c>
      <c r="E10" s="38"/>
      <c r="F10" s="37" t="s">
        <v>5</v>
      </c>
      <c r="G10" s="38"/>
    </row>
    <row r="11" spans="1:7" s="29" customFormat="1" x14ac:dyDescent="0.2">
      <c r="A11" s="30" t="s">
        <v>6</v>
      </c>
      <c r="B11" s="31" t="s">
        <v>7</v>
      </c>
      <c r="C11" s="32" t="s">
        <v>8</v>
      </c>
      <c r="D11" s="31" t="s">
        <v>7</v>
      </c>
      <c r="E11" s="32" t="s">
        <v>9</v>
      </c>
      <c r="F11" s="31" t="s">
        <v>7</v>
      </c>
      <c r="G11" s="32" t="s">
        <v>9</v>
      </c>
    </row>
    <row r="12" spans="1:7" x14ac:dyDescent="0.2">
      <c r="A12" s="9" t="s">
        <v>10</v>
      </c>
      <c r="B12" s="10">
        <f t="shared" ref="B12:G12" si="0">B35</f>
        <v>513.5</v>
      </c>
      <c r="C12" s="11">
        <f t="shared" si="0"/>
        <v>3.3080560856864651</v>
      </c>
      <c r="D12" s="10">
        <f t="shared" si="0"/>
        <v>179845.2</v>
      </c>
      <c r="E12" s="11">
        <f t="shared" si="0"/>
        <v>3.2885687102018846</v>
      </c>
      <c r="F12" s="10">
        <f t="shared" si="0"/>
        <v>278243.90000000002</v>
      </c>
      <c r="G12" s="11">
        <f t="shared" si="0"/>
        <v>0.92986928913805478</v>
      </c>
    </row>
    <row r="13" spans="1:7" x14ac:dyDescent="0.2">
      <c r="A13" s="12" t="s">
        <v>11</v>
      </c>
      <c r="B13" s="13">
        <f t="shared" ref="B13:G13" si="1">H35</f>
        <v>21</v>
      </c>
      <c r="C13" s="14">
        <f t="shared" si="1"/>
        <v>6.3209999999999997</v>
      </c>
      <c r="D13" s="13">
        <f t="shared" si="1"/>
        <v>7516.0999999999995</v>
      </c>
      <c r="E13" s="14">
        <f t="shared" si="1"/>
        <v>3.000329625736752</v>
      </c>
      <c r="F13" s="13">
        <f t="shared" si="1"/>
        <v>17753.099999999999</v>
      </c>
      <c r="G13" s="14">
        <f t="shared" si="1"/>
        <v>1.1772568002208066</v>
      </c>
    </row>
    <row r="14" spans="1:7" s="29" customFormat="1" x14ac:dyDescent="0.2">
      <c r="A14" s="30" t="s">
        <v>12</v>
      </c>
      <c r="B14" s="33">
        <f>SUM(B12:B13)</f>
        <v>534.5</v>
      </c>
      <c r="C14" s="34">
        <f>((B12*C12)+(B13*C13))/B14</f>
        <v>3.4264318054256315</v>
      </c>
      <c r="D14" s="33">
        <f>SUM(D12:D13)</f>
        <v>187361.30000000002</v>
      </c>
      <c r="E14" s="34">
        <f>((D12*E12)+(D13*E13))/D14</f>
        <v>3.2770058432557843</v>
      </c>
      <c r="F14" s="33">
        <f>SUM(F12:F13)</f>
        <v>295997</v>
      </c>
      <c r="G14" s="34">
        <f>((F12*G12)+(F13*G13))/F14</f>
        <v>0.94470692338098039</v>
      </c>
    </row>
    <row r="17" spans="1:13" s="29" customFormat="1" ht="15.75" x14ac:dyDescent="0.25">
      <c r="A17" s="28" t="s">
        <v>49</v>
      </c>
    </row>
    <row r="18" spans="1:13" x14ac:dyDescent="0.2">
      <c r="B18" s="39" t="s">
        <v>10</v>
      </c>
      <c r="C18" s="40"/>
      <c r="D18" s="40"/>
      <c r="E18" s="40"/>
      <c r="F18" s="40"/>
      <c r="G18" s="41"/>
      <c r="H18" s="39" t="s">
        <v>11</v>
      </c>
      <c r="I18" s="40"/>
      <c r="J18" s="40"/>
      <c r="K18" s="40"/>
      <c r="L18" s="40"/>
      <c r="M18" s="41"/>
    </row>
    <row r="19" spans="1:13" x14ac:dyDescent="0.2">
      <c r="B19" s="37" t="s">
        <v>3</v>
      </c>
      <c r="C19" s="38"/>
      <c r="D19" s="37" t="s">
        <v>4</v>
      </c>
      <c r="E19" s="38"/>
      <c r="F19" s="37" t="s">
        <v>5</v>
      </c>
      <c r="G19" s="38"/>
      <c r="H19" s="37" t="s">
        <v>3</v>
      </c>
      <c r="I19" s="38"/>
      <c r="J19" s="37" t="s">
        <v>4</v>
      </c>
      <c r="K19" s="38"/>
      <c r="L19" s="37" t="s">
        <v>5</v>
      </c>
      <c r="M19" s="38"/>
    </row>
    <row r="20" spans="1:13" s="29" customFormat="1" x14ac:dyDescent="0.2">
      <c r="A20" s="30" t="s">
        <v>13</v>
      </c>
      <c r="B20" s="31" t="s">
        <v>7</v>
      </c>
      <c r="C20" s="32" t="s">
        <v>8</v>
      </c>
      <c r="D20" s="31" t="s">
        <v>7</v>
      </c>
      <c r="E20" s="32" t="s">
        <v>9</v>
      </c>
      <c r="F20" s="31" t="s">
        <v>7</v>
      </c>
      <c r="G20" s="32" t="s">
        <v>9</v>
      </c>
      <c r="H20" s="31" t="s">
        <v>7</v>
      </c>
      <c r="I20" s="32" t="s">
        <v>8</v>
      </c>
      <c r="J20" s="31" t="s">
        <v>7</v>
      </c>
      <c r="K20" s="32" t="s">
        <v>9</v>
      </c>
      <c r="L20" s="31" t="s">
        <v>7</v>
      </c>
      <c r="M20" s="32" t="s">
        <v>9</v>
      </c>
    </row>
    <row r="21" spans="1:13" x14ac:dyDescent="0.2">
      <c r="A21" s="9" t="s">
        <v>14</v>
      </c>
      <c r="B21" s="10">
        <v>0</v>
      </c>
      <c r="C21" s="16">
        <v>0</v>
      </c>
      <c r="D21" s="10">
        <v>4947.6000000000004</v>
      </c>
      <c r="E21" s="11">
        <v>2.8479999999999999</v>
      </c>
      <c r="F21" s="10">
        <v>518.9</v>
      </c>
      <c r="G21" s="11">
        <v>0.61</v>
      </c>
      <c r="H21" s="10">
        <v>0</v>
      </c>
      <c r="I21" s="16">
        <v>0</v>
      </c>
      <c r="J21" s="10">
        <v>0</v>
      </c>
      <c r="K21" s="16">
        <v>0</v>
      </c>
      <c r="L21" s="10">
        <v>0</v>
      </c>
      <c r="M21" s="16">
        <v>0</v>
      </c>
    </row>
    <row r="22" spans="1:13" x14ac:dyDescent="0.2">
      <c r="A22" s="12" t="s">
        <v>15</v>
      </c>
      <c r="B22" s="13">
        <v>0</v>
      </c>
      <c r="C22" s="15">
        <v>0</v>
      </c>
      <c r="D22" s="13">
        <v>10729.7</v>
      </c>
      <c r="E22" s="14">
        <v>3.6619999999999999</v>
      </c>
      <c r="F22" s="13">
        <v>14523.2</v>
      </c>
      <c r="G22" s="14">
        <v>0.65300000000000002</v>
      </c>
      <c r="H22" s="13">
        <v>0</v>
      </c>
      <c r="I22" s="15">
        <v>0</v>
      </c>
      <c r="J22" s="13">
        <v>0</v>
      </c>
      <c r="K22" s="15">
        <v>0</v>
      </c>
      <c r="L22" s="13">
        <v>0</v>
      </c>
      <c r="M22" s="15">
        <v>0</v>
      </c>
    </row>
    <row r="23" spans="1:13" x14ac:dyDescent="0.2">
      <c r="A23" s="12" t="s">
        <v>16</v>
      </c>
      <c r="B23" s="13">
        <v>383.2</v>
      </c>
      <c r="C23" s="14">
        <v>3.5110000000000001</v>
      </c>
      <c r="D23" s="13">
        <v>15604.1</v>
      </c>
      <c r="E23" s="14">
        <v>3.3690000000000002</v>
      </c>
      <c r="F23" s="13">
        <v>33882</v>
      </c>
      <c r="G23" s="14">
        <v>1.4450000000000001</v>
      </c>
      <c r="H23" s="13">
        <v>0</v>
      </c>
      <c r="I23" s="15">
        <v>0</v>
      </c>
      <c r="J23" s="13">
        <v>0</v>
      </c>
      <c r="K23" s="15">
        <v>0</v>
      </c>
      <c r="L23" s="13">
        <v>1392.5</v>
      </c>
      <c r="M23" s="14">
        <v>0.19400000000000001</v>
      </c>
    </row>
    <row r="24" spans="1:13" x14ac:dyDescent="0.2">
      <c r="A24" s="12" t="s">
        <v>17</v>
      </c>
      <c r="B24" s="13">
        <v>0</v>
      </c>
      <c r="C24" s="15">
        <v>0</v>
      </c>
      <c r="D24" s="13">
        <v>13091.4</v>
      </c>
      <c r="E24" s="14">
        <v>3.355</v>
      </c>
      <c r="F24" s="17">
        <v>21185</v>
      </c>
      <c r="G24" s="18">
        <v>1.0309999999999999</v>
      </c>
      <c r="H24" s="13">
        <v>0</v>
      </c>
      <c r="I24" s="15">
        <v>0</v>
      </c>
      <c r="J24" s="13">
        <v>5213</v>
      </c>
      <c r="K24" s="14">
        <v>3.0979999999999999</v>
      </c>
      <c r="L24" s="13">
        <v>12465.3</v>
      </c>
      <c r="M24" s="14">
        <v>1.3169999999999999</v>
      </c>
    </row>
    <row r="25" spans="1:13" x14ac:dyDescent="0.2">
      <c r="A25" s="12" t="s">
        <v>18</v>
      </c>
      <c r="B25" s="13">
        <v>0</v>
      </c>
      <c r="C25" s="15">
        <v>0</v>
      </c>
      <c r="D25" s="13">
        <v>4688.5</v>
      </c>
      <c r="E25" s="14">
        <v>3.7229999999999999</v>
      </c>
      <c r="F25" s="13">
        <v>15511.6</v>
      </c>
      <c r="G25" s="14">
        <v>1.0760000000000001</v>
      </c>
      <c r="H25" s="13">
        <v>0</v>
      </c>
      <c r="I25" s="15">
        <v>0</v>
      </c>
      <c r="J25" s="13">
        <v>1093.7</v>
      </c>
      <c r="K25" s="14">
        <v>2.403</v>
      </c>
      <c r="L25" s="13">
        <v>2972.9</v>
      </c>
      <c r="M25" s="14">
        <v>0.85399999999999998</v>
      </c>
    </row>
    <row r="26" spans="1:13" x14ac:dyDescent="0.2">
      <c r="A26" s="12" t="s">
        <v>19</v>
      </c>
      <c r="B26" s="13">
        <v>0</v>
      </c>
      <c r="C26" s="15">
        <v>0</v>
      </c>
      <c r="D26" s="13">
        <v>24998.9</v>
      </c>
      <c r="E26" s="14">
        <v>3.2869999999999999</v>
      </c>
      <c r="F26" s="13">
        <v>49794.6</v>
      </c>
      <c r="G26" s="14">
        <v>1.034</v>
      </c>
      <c r="H26" s="13">
        <v>0</v>
      </c>
      <c r="I26" s="15">
        <v>0</v>
      </c>
      <c r="J26" s="13">
        <v>0</v>
      </c>
      <c r="K26" s="15">
        <v>0</v>
      </c>
      <c r="L26" s="13">
        <v>0</v>
      </c>
      <c r="M26" s="15">
        <v>0</v>
      </c>
    </row>
    <row r="27" spans="1:13" x14ac:dyDescent="0.2">
      <c r="A27" s="12" t="s">
        <v>20</v>
      </c>
      <c r="B27" s="13">
        <v>0</v>
      </c>
      <c r="C27" s="15">
        <v>0</v>
      </c>
      <c r="D27" s="13">
        <v>9514.7000000000007</v>
      </c>
      <c r="E27" s="14">
        <v>3.597</v>
      </c>
      <c r="F27" s="13">
        <v>25180.9</v>
      </c>
      <c r="G27" s="14">
        <v>0.72699999999999998</v>
      </c>
      <c r="H27" s="13">
        <v>0</v>
      </c>
      <c r="I27" s="15">
        <v>0</v>
      </c>
      <c r="J27" s="13">
        <v>0</v>
      </c>
      <c r="K27" s="15">
        <v>0</v>
      </c>
      <c r="L27" s="13">
        <v>0</v>
      </c>
      <c r="M27" s="15">
        <v>0</v>
      </c>
    </row>
    <row r="28" spans="1:13" x14ac:dyDescent="0.2">
      <c r="A28" s="12" t="s">
        <v>21</v>
      </c>
      <c r="B28" s="13">
        <v>79.599999999999994</v>
      </c>
      <c r="C28" s="14">
        <v>1.605</v>
      </c>
      <c r="D28" s="13">
        <v>20385.5</v>
      </c>
      <c r="E28" s="14">
        <v>3.6539999999999999</v>
      </c>
      <c r="F28" s="13">
        <v>25730.7</v>
      </c>
      <c r="G28" s="14">
        <v>0.85199999999999998</v>
      </c>
      <c r="H28" s="13">
        <v>0</v>
      </c>
      <c r="I28" s="15">
        <v>0</v>
      </c>
      <c r="J28" s="13">
        <v>0</v>
      </c>
      <c r="K28" s="15">
        <v>0</v>
      </c>
      <c r="L28" s="13">
        <v>0</v>
      </c>
      <c r="M28" s="15">
        <v>0</v>
      </c>
    </row>
    <row r="29" spans="1:13" x14ac:dyDescent="0.2">
      <c r="A29" s="12" t="s">
        <v>22</v>
      </c>
      <c r="B29" s="13">
        <v>0</v>
      </c>
      <c r="C29" s="15">
        <v>0</v>
      </c>
      <c r="D29" s="13">
        <v>21640.400000000001</v>
      </c>
      <c r="E29" s="14">
        <v>2.831</v>
      </c>
      <c r="F29" s="13">
        <v>25156.400000000001</v>
      </c>
      <c r="G29" s="14">
        <v>0.80700000000000005</v>
      </c>
      <c r="H29" s="13">
        <v>0</v>
      </c>
      <c r="I29" s="15">
        <v>0</v>
      </c>
      <c r="J29" s="13">
        <v>849.4</v>
      </c>
      <c r="K29" s="14">
        <v>3.0960000000000001</v>
      </c>
      <c r="L29" s="13">
        <v>284.10000000000002</v>
      </c>
      <c r="M29" s="14">
        <v>1.8149999999999999</v>
      </c>
    </row>
    <row r="30" spans="1:13" x14ac:dyDescent="0.2">
      <c r="A30" s="12" t="s">
        <v>23</v>
      </c>
      <c r="B30" s="13">
        <v>0</v>
      </c>
      <c r="C30" s="15">
        <v>0</v>
      </c>
      <c r="D30" s="13">
        <v>17423.900000000001</v>
      </c>
      <c r="E30" s="14">
        <v>2.968</v>
      </c>
      <c r="F30" s="13">
        <v>24540.6</v>
      </c>
      <c r="G30" s="14">
        <v>0.67500000000000004</v>
      </c>
      <c r="H30" s="13">
        <v>0</v>
      </c>
      <c r="I30" s="15">
        <v>0</v>
      </c>
      <c r="J30" s="13">
        <v>0</v>
      </c>
      <c r="K30" s="15">
        <v>0</v>
      </c>
      <c r="L30" s="13">
        <v>0</v>
      </c>
      <c r="M30" s="15">
        <v>0</v>
      </c>
    </row>
    <row r="31" spans="1:13" x14ac:dyDescent="0.2">
      <c r="A31" s="12" t="s">
        <v>24</v>
      </c>
      <c r="B31" s="13">
        <v>0</v>
      </c>
      <c r="C31" s="15">
        <v>0</v>
      </c>
      <c r="D31" s="13">
        <v>11381.1</v>
      </c>
      <c r="E31" s="14">
        <v>3.4020000000000001</v>
      </c>
      <c r="F31" s="13">
        <v>15111.4</v>
      </c>
      <c r="G31" s="14">
        <v>0.85799999999999998</v>
      </c>
      <c r="H31" s="13">
        <v>0</v>
      </c>
      <c r="I31" s="15">
        <v>0</v>
      </c>
      <c r="J31" s="13">
        <v>0</v>
      </c>
      <c r="K31" s="15">
        <v>0</v>
      </c>
      <c r="L31" s="13">
        <v>0</v>
      </c>
      <c r="M31" s="15">
        <v>0</v>
      </c>
    </row>
    <row r="32" spans="1:13" x14ac:dyDescent="0.2">
      <c r="A32" s="12" t="s">
        <v>25</v>
      </c>
      <c r="B32" s="13">
        <v>0</v>
      </c>
      <c r="C32" s="15">
        <v>0</v>
      </c>
      <c r="D32" s="13">
        <v>20795.099999999999</v>
      </c>
      <c r="E32" s="14">
        <v>2.948</v>
      </c>
      <c r="F32" s="13">
        <v>21791</v>
      </c>
      <c r="G32" s="14">
        <v>0.69099999999999995</v>
      </c>
      <c r="H32" s="13">
        <v>0</v>
      </c>
      <c r="I32" s="15">
        <v>0</v>
      </c>
      <c r="J32" s="13">
        <v>0</v>
      </c>
      <c r="K32" s="15">
        <v>0</v>
      </c>
      <c r="L32" s="13">
        <v>0</v>
      </c>
      <c r="M32" s="15">
        <v>0</v>
      </c>
    </row>
    <row r="33" spans="1:13" x14ac:dyDescent="0.2">
      <c r="A33" s="12" t="s">
        <v>26</v>
      </c>
      <c r="B33" s="13">
        <v>0</v>
      </c>
      <c r="C33" s="15">
        <v>0</v>
      </c>
      <c r="D33" s="13">
        <v>2868.8</v>
      </c>
      <c r="E33" s="14">
        <v>3.7650000000000001</v>
      </c>
      <c r="F33" s="13">
        <v>1404.8</v>
      </c>
      <c r="G33" s="14">
        <v>0.95</v>
      </c>
      <c r="H33" s="13">
        <v>0</v>
      </c>
      <c r="I33" s="15">
        <v>0</v>
      </c>
      <c r="J33" s="13">
        <v>0</v>
      </c>
      <c r="K33" s="15">
        <v>0</v>
      </c>
      <c r="L33" s="13">
        <v>0</v>
      </c>
      <c r="M33" s="15">
        <v>0</v>
      </c>
    </row>
    <row r="34" spans="1:13" x14ac:dyDescent="0.2">
      <c r="A34" s="12" t="s">
        <v>27</v>
      </c>
      <c r="B34" s="13">
        <v>50.7</v>
      </c>
      <c r="C34" s="14">
        <v>4.4480000000000004</v>
      </c>
      <c r="D34" s="13">
        <v>1775.5</v>
      </c>
      <c r="E34" s="14">
        <v>5.3040000000000003</v>
      </c>
      <c r="F34" s="13">
        <v>3912.8</v>
      </c>
      <c r="G34" s="14">
        <v>0.89400000000000002</v>
      </c>
      <c r="H34" s="13">
        <v>21</v>
      </c>
      <c r="I34" s="14">
        <v>6.3209999999999997</v>
      </c>
      <c r="J34" s="13">
        <v>360</v>
      </c>
      <c r="K34" s="14">
        <v>3.1749999999999998</v>
      </c>
      <c r="L34" s="13">
        <v>638.29999999999995</v>
      </c>
      <c r="M34" s="14">
        <v>1.8149999999999999</v>
      </c>
    </row>
    <row r="35" spans="1:13" s="29" customFormat="1" x14ac:dyDescent="0.2">
      <c r="A35" s="30" t="s">
        <v>12</v>
      </c>
      <c r="B35" s="33">
        <f>SUM(B21:B34)</f>
        <v>513.5</v>
      </c>
      <c r="C35" s="35">
        <f>((B21*C21)+(B22*C22)+(B23*C23)+(B24*C24)+(B25*C25)+(B26*C26)+(B27*C27)+(B28*C28)+(B29*C29)+(B30*C30)+(B31*C31)+(B32*C32)+(B33*C33)+(B34*C34))/B35</f>
        <v>3.3080560856864651</v>
      </c>
      <c r="D35" s="33">
        <f>SUM(D21:D34)</f>
        <v>179845.2</v>
      </c>
      <c r="E35" s="35">
        <f>((D21*E21)+(D22*E22)+(D23*E23)+(D24*E24)+(D25*E25)+(D26*E26)+(D27*E27)+(D28*E28)+(D29*E29)+(D30*E30)+(D31*E31)+(D32*E32)+(D33*E33)+(D34*E34))/D35</f>
        <v>3.2885687102018846</v>
      </c>
      <c r="F35" s="33">
        <f>SUM(F21:F34)</f>
        <v>278243.90000000002</v>
      </c>
      <c r="G35" s="35">
        <f>((F21*G21)+(F22*G22)+(F23*G23)+(F24*G24)+(F25*G25)+(F26*G26)+(F27*G27)+(F28*G28)+(F29*G29)+(F30*G30)+(F31*G31)+(F32*G32)+(F33*G33)+(F34*G34))/F35</f>
        <v>0.92986928913805478</v>
      </c>
      <c r="H35" s="33">
        <f>SUM(H21:H34)</f>
        <v>21</v>
      </c>
      <c r="I35" s="35">
        <f>((H21*I21)+(H22*I22)+(H23*I23)+(H24*I24)+(H25*I25)+(H26*I26)+(H27*I27)+(H28*I28)+(H29*I29)+(H30*I30)+(H31*I31)+(H32*I32)+(H33*I33)+(H34*I34))/H35</f>
        <v>6.3209999999999997</v>
      </c>
      <c r="J35" s="33">
        <f>SUM(J21:J34)</f>
        <v>7516.0999999999995</v>
      </c>
      <c r="K35" s="35">
        <f>((J21*K21)+(J22*K22)+(J23*K23)+(J24*K24)+(J25*K25)+(J26*K26)+(J27*K27)+(J28*K28)+(J29*K29)+(J30*K30)+(J31*K31)+(J32*K32)+(J33*K33)+(J34*K34))/J35</f>
        <v>3.000329625736752</v>
      </c>
      <c r="L35" s="33">
        <f>SUM(L21:L34)</f>
        <v>17753.099999999999</v>
      </c>
      <c r="M35" s="35">
        <f>((L21*M21)+(L22*M22)+(L23*M23)+(L24*M24)+(L25*M25)+(L26*M26)+(L27*M27)+(L28*M28)+(L29*M29)+(L30*M30)+(L31*M31)+(L32*M32)+(L33*M33)+(L34*M34))/L35</f>
        <v>1.1772568002208066</v>
      </c>
    </row>
    <row r="38" spans="1:13" s="29" customFormat="1" ht="15.75" x14ac:dyDescent="0.25">
      <c r="A38" s="28" t="s">
        <v>28</v>
      </c>
    </row>
    <row r="39" spans="1:13" x14ac:dyDescent="0.2">
      <c r="A39" s="19" t="s">
        <v>29</v>
      </c>
    </row>
    <row r="40" spans="1:13" x14ac:dyDescent="0.2">
      <c r="A40" s="20" t="s">
        <v>30</v>
      </c>
    </row>
  </sheetData>
  <mergeCells count="12">
    <mergeCell ref="L19:M19"/>
    <mergeCell ref="B9:G9"/>
    <mergeCell ref="B10:C10"/>
    <mergeCell ref="D10:E10"/>
    <mergeCell ref="F10:G10"/>
    <mergeCell ref="B18:G18"/>
    <mergeCell ref="H18:M18"/>
    <mergeCell ref="B19:C19"/>
    <mergeCell ref="D19:E19"/>
    <mergeCell ref="F19:G19"/>
    <mergeCell ref="H19:I19"/>
    <mergeCell ref="J19:K19"/>
  </mergeCells>
  <pageMargins left="0.7" right="0.7" top="0.75" bottom="0.75" header="0.3" footer="0.3"/>
  <ignoredErrors>
    <ignoredError sqref="J35:L35 F35:H35 I35 D35:E35 C35 E14 C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12</vt:i4>
      </vt:variant>
    </vt:vector>
  </HeadingPairs>
  <TitlesOfParts>
    <vt:vector size="12" baseType="lpstr">
      <vt:lpstr>januar</vt:lpstr>
      <vt:lpstr>februar</vt:lpstr>
      <vt:lpstr>mars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desember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Merete Fauske</dc:creator>
  <cp:lastModifiedBy>Merete Fauske</cp:lastModifiedBy>
  <dcterms:created xsi:type="dcterms:W3CDTF">2020-01-20T06:36:05Z</dcterms:created>
  <dcterms:modified xsi:type="dcterms:W3CDTF">2021-07-01T05:49:52Z</dcterms:modified>
</cp:coreProperties>
</file>